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to\Desktop\"/>
    </mc:Choice>
  </mc:AlternateContent>
  <xr:revisionPtr revIDLastSave="0" documentId="13_ncr:1_{B3D5BDCB-EA33-48FD-87A4-62A779EC7A3C}" xr6:coauthVersionLast="44" xr6:coauthVersionMax="44" xr10:uidLastSave="{00000000-0000-0000-0000-000000000000}"/>
  <bookViews>
    <workbookView xWindow="-110" yWindow="-110" windowWidth="19420" windowHeight="10560" activeTab="1" xr2:uid="{B878E09C-084F-4C25-9EE9-474E6A5441E0}"/>
  </bookViews>
  <sheets>
    <sheet name="資金繰り結果" sheetId="2" r:id="rId1"/>
    <sheet name="入力欄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P22" i="2" l="1"/>
  <c r="E28" i="1"/>
  <c r="F28" i="1"/>
  <c r="G28" i="1"/>
  <c r="H28" i="1"/>
  <c r="I28" i="1"/>
  <c r="J28" i="1"/>
  <c r="K28" i="1"/>
  <c r="L28" i="1"/>
  <c r="M28" i="1"/>
  <c r="N28" i="1"/>
  <c r="D28" i="1"/>
  <c r="E27" i="1"/>
  <c r="F27" i="1"/>
  <c r="G27" i="1"/>
  <c r="H27" i="1"/>
  <c r="I27" i="1"/>
  <c r="J27" i="1"/>
  <c r="K27" i="1"/>
  <c r="L27" i="1"/>
  <c r="M27" i="1"/>
  <c r="N27" i="1"/>
  <c r="D27" i="1"/>
  <c r="E16" i="1"/>
  <c r="F16" i="1"/>
  <c r="G16" i="1"/>
  <c r="H16" i="1"/>
  <c r="I16" i="1"/>
  <c r="J16" i="1"/>
  <c r="K16" i="1"/>
  <c r="L16" i="1"/>
  <c r="M16" i="1"/>
  <c r="N16" i="1"/>
  <c r="D16" i="1"/>
  <c r="G16" i="2"/>
  <c r="H16" i="2"/>
  <c r="I16" i="2"/>
  <c r="J16" i="2"/>
  <c r="K16" i="2"/>
  <c r="L16" i="2"/>
  <c r="M16" i="2"/>
  <c r="N16" i="2"/>
  <c r="O16" i="2"/>
  <c r="P16" i="2"/>
  <c r="F16" i="2"/>
  <c r="G15" i="2"/>
  <c r="H15" i="2"/>
  <c r="I15" i="2"/>
  <c r="J15" i="2"/>
  <c r="K15" i="2"/>
  <c r="L15" i="2"/>
  <c r="M15" i="2"/>
  <c r="N15" i="2"/>
  <c r="O15" i="2"/>
  <c r="P15" i="2"/>
  <c r="F15" i="2"/>
  <c r="C15" i="1"/>
  <c r="B15" i="1"/>
  <c r="E22" i="2"/>
  <c r="G19" i="2"/>
  <c r="H19" i="2"/>
  <c r="I19" i="2"/>
  <c r="J19" i="2"/>
  <c r="K19" i="2"/>
  <c r="L19" i="2"/>
  <c r="M19" i="2"/>
  <c r="N19" i="2"/>
  <c r="O19" i="2"/>
  <c r="P19" i="2"/>
  <c r="F19" i="2"/>
  <c r="F9" i="2"/>
  <c r="G9" i="2"/>
  <c r="H9" i="2"/>
  <c r="I9" i="2"/>
  <c r="J9" i="2"/>
  <c r="K9" i="2"/>
  <c r="L9" i="2"/>
  <c r="M9" i="2"/>
  <c r="N9" i="2"/>
  <c r="O9" i="2"/>
  <c r="P9" i="2"/>
  <c r="G8" i="2"/>
  <c r="H8" i="2"/>
  <c r="I8" i="2"/>
  <c r="J8" i="2"/>
  <c r="K8" i="2"/>
  <c r="L8" i="2"/>
  <c r="M8" i="2"/>
  <c r="N8" i="2"/>
  <c r="O8" i="2"/>
  <c r="P8" i="2"/>
  <c r="F8" i="2"/>
  <c r="P18" i="2"/>
  <c r="O18" i="2"/>
  <c r="N18" i="2"/>
  <c r="M18" i="2"/>
  <c r="L18" i="2"/>
  <c r="K18" i="2"/>
  <c r="J18" i="2"/>
  <c r="I18" i="2"/>
  <c r="H18" i="2"/>
  <c r="G18" i="2"/>
  <c r="F18" i="2"/>
  <c r="G13" i="2"/>
  <c r="F13" i="2"/>
  <c r="F12" i="2"/>
  <c r="P6" i="2"/>
  <c r="O6" i="2"/>
  <c r="N6" i="2"/>
  <c r="M6" i="2"/>
  <c r="L6" i="2"/>
  <c r="K6" i="2"/>
  <c r="J6" i="2"/>
  <c r="I6" i="2"/>
  <c r="H6" i="2"/>
  <c r="G6" i="2"/>
  <c r="F6" i="2"/>
  <c r="P5" i="2"/>
  <c r="O5" i="2"/>
  <c r="N5" i="2"/>
  <c r="M5" i="2"/>
  <c r="L5" i="2"/>
  <c r="K5" i="2"/>
  <c r="J5" i="2"/>
  <c r="I5" i="2"/>
  <c r="H5" i="2"/>
  <c r="G5" i="2"/>
  <c r="F5" i="2"/>
  <c r="P4" i="2"/>
  <c r="O4" i="2"/>
  <c r="N4" i="2"/>
  <c r="M4" i="2"/>
  <c r="L4" i="2"/>
  <c r="K4" i="2"/>
  <c r="J4" i="2"/>
  <c r="I4" i="2"/>
  <c r="H4" i="2"/>
  <c r="G4" i="2"/>
  <c r="F4" i="2"/>
  <c r="E26" i="1"/>
  <c r="F26" i="1" s="1"/>
  <c r="G26" i="1" s="1"/>
  <c r="H26" i="1" s="1"/>
  <c r="I26" i="1" s="1"/>
  <c r="J26" i="1" s="1"/>
  <c r="K26" i="1" s="1"/>
  <c r="L26" i="1" s="1"/>
  <c r="M26" i="1" s="1"/>
  <c r="N26" i="1" s="1"/>
  <c r="E25" i="1"/>
  <c r="F25" i="1" s="1"/>
  <c r="G25" i="1" s="1"/>
  <c r="H25" i="1" s="1"/>
  <c r="I25" i="1" s="1"/>
  <c r="J25" i="1" s="1"/>
  <c r="K25" i="1" s="1"/>
  <c r="L25" i="1" s="1"/>
  <c r="M25" i="1" s="1"/>
  <c r="N25" i="1" s="1"/>
  <c r="E24" i="1"/>
  <c r="F24" i="1" s="1"/>
  <c r="G24" i="1" s="1"/>
  <c r="H24" i="1" s="1"/>
  <c r="I24" i="1" s="1"/>
  <c r="J24" i="1" s="1"/>
  <c r="K24" i="1" s="1"/>
  <c r="L24" i="1" s="1"/>
  <c r="M24" i="1" s="1"/>
  <c r="N24" i="1" s="1"/>
  <c r="E23" i="1"/>
  <c r="F23" i="1" s="1"/>
  <c r="G23" i="1" s="1"/>
  <c r="H23" i="1" s="1"/>
  <c r="I23" i="1" s="1"/>
  <c r="J23" i="1" s="1"/>
  <c r="K23" i="1" s="1"/>
  <c r="L23" i="1" s="1"/>
  <c r="M23" i="1" s="1"/>
  <c r="N23" i="1" s="1"/>
  <c r="E22" i="1"/>
  <c r="F22" i="1" s="1"/>
  <c r="G22" i="1" s="1"/>
  <c r="H22" i="1" s="1"/>
  <c r="I22" i="1" s="1"/>
  <c r="J22" i="1" s="1"/>
  <c r="K22" i="1" s="1"/>
  <c r="L22" i="1" s="1"/>
  <c r="M22" i="1" s="1"/>
  <c r="N22" i="1" s="1"/>
  <c r="E21" i="1"/>
  <c r="F21" i="1" s="1"/>
  <c r="G21" i="1" s="1"/>
  <c r="H21" i="1" s="1"/>
  <c r="I21" i="1" s="1"/>
  <c r="J21" i="1" s="1"/>
  <c r="K21" i="1" s="1"/>
  <c r="L21" i="1" s="1"/>
  <c r="M21" i="1" s="1"/>
  <c r="N21" i="1" s="1"/>
  <c r="E20" i="1"/>
  <c r="F20" i="1" s="1"/>
  <c r="G20" i="1" s="1"/>
  <c r="H20" i="1" s="1"/>
  <c r="I20" i="1" s="1"/>
  <c r="J20" i="1" s="1"/>
  <c r="K20" i="1" s="1"/>
  <c r="L20" i="1" s="1"/>
  <c r="M20" i="1" s="1"/>
  <c r="N20" i="1" s="1"/>
  <c r="E11" i="1"/>
  <c r="H12" i="2" s="1"/>
  <c r="F11" i="1"/>
  <c r="I12" i="2" s="1"/>
  <c r="G11" i="1"/>
  <c r="J12" i="2" s="1"/>
  <c r="H11" i="1"/>
  <c r="K12" i="2" s="1"/>
  <c r="I11" i="1"/>
  <c r="K11" i="2" s="1"/>
  <c r="J11" i="1"/>
  <c r="N13" i="2" s="1"/>
  <c r="K11" i="1"/>
  <c r="M11" i="2" s="1"/>
  <c r="L11" i="1"/>
  <c r="P13" i="2" s="1"/>
  <c r="M11" i="1"/>
  <c r="P12" i="2" s="1"/>
  <c r="N11" i="1"/>
  <c r="P11" i="2" s="1"/>
  <c r="D11" i="1"/>
  <c r="H13" i="2" s="1"/>
  <c r="E19" i="1"/>
  <c r="F19" i="1" s="1"/>
  <c r="G19" i="1" s="1"/>
  <c r="H19" i="1" s="1"/>
  <c r="I19" i="1" s="1"/>
  <c r="J19" i="1" s="1"/>
  <c r="K19" i="1" s="1"/>
  <c r="L19" i="1" s="1"/>
  <c r="M19" i="1" s="1"/>
  <c r="N19" i="1" s="1"/>
  <c r="E18" i="1"/>
  <c r="F18" i="1" s="1"/>
  <c r="G18" i="1" s="1"/>
  <c r="H18" i="1" s="1"/>
  <c r="I18" i="1" s="1"/>
  <c r="J18" i="1" s="1"/>
  <c r="E17" i="1"/>
  <c r="F17" i="1" s="1"/>
  <c r="G17" i="1" s="1"/>
  <c r="H17" i="1" s="1"/>
  <c r="I17" i="1" s="1"/>
  <c r="J17" i="1" s="1"/>
  <c r="K17" i="1" s="1"/>
  <c r="L17" i="1" s="1"/>
  <c r="M17" i="1" s="1"/>
  <c r="N17" i="1" s="1"/>
  <c r="E15" i="1"/>
  <c r="F15" i="1"/>
  <c r="G15" i="1"/>
  <c r="H15" i="1"/>
  <c r="I15" i="1"/>
  <c r="J15" i="1"/>
  <c r="K15" i="1"/>
  <c r="L15" i="1"/>
  <c r="M15" i="1"/>
  <c r="N15" i="1"/>
  <c r="D15" i="1"/>
  <c r="E7" i="1"/>
  <c r="B7" i="1"/>
  <c r="F17" i="2" l="1"/>
  <c r="J13" i="2"/>
  <c r="L12" i="2"/>
  <c r="M13" i="2"/>
  <c r="E12" i="1"/>
  <c r="G12" i="2"/>
  <c r="G11" i="2"/>
  <c r="O12" i="2"/>
  <c r="H11" i="2"/>
  <c r="H14" i="2" s="1"/>
  <c r="O11" i="2"/>
  <c r="I13" i="2"/>
  <c r="M12" i="2"/>
  <c r="M14" i="2" s="1"/>
  <c r="M12" i="1"/>
  <c r="I11" i="2"/>
  <c r="N12" i="2"/>
  <c r="K13" i="2"/>
  <c r="K14" i="2" s="1"/>
  <c r="J11" i="2"/>
  <c r="L13" i="2"/>
  <c r="L11" i="2"/>
  <c r="K12" i="1"/>
  <c r="O13" i="2"/>
  <c r="F11" i="2"/>
  <c r="F14" i="2" s="1"/>
  <c r="N11" i="2"/>
  <c r="N14" i="2" s="1"/>
  <c r="F7" i="2"/>
  <c r="F10" i="2" s="1"/>
  <c r="N7" i="2"/>
  <c r="N10" i="2" s="1"/>
  <c r="I7" i="2"/>
  <c r="I10" i="2" s="1"/>
  <c r="G7" i="2"/>
  <c r="G10" i="2" s="1"/>
  <c r="O7" i="2"/>
  <c r="O10" i="2" s="1"/>
  <c r="H7" i="2"/>
  <c r="H10" i="2" s="1"/>
  <c r="P7" i="2"/>
  <c r="P10" i="2" s="1"/>
  <c r="J7" i="2"/>
  <c r="J10" i="2" s="1"/>
  <c r="K7" i="2"/>
  <c r="K10" i="2" s="1"/>
  <c r="M7" i="2"/>
  <c r="M10" i="2" s="1"/>
  <c r="P14" i="2"/>
  <c r="L7" i="2"/>
  <c r="L10" i="2" s="1"/>
  <c r="G17" i="2"/>
  <c r="H17" i="2"/>
  <c r="G12" i="1"/>
  <c r="K17" i="2"/>
  <c r="K18" i="1"/>
  <c r="L18" i="1" s="1"/>
  <c r="M18" i="1" s="1"/>
  <c r="N18" i="1" s="1"/>
  <c r="P17" i="2" s="1"/>
  <c r="L17" i="2"/>
  <c r="J17" i="2"/>
  <c r="I12" i="1"/>
  <c r="H12" i="1"/>
  <c r="F12" i="1"/>
  <c r="I17" i="2"/>
  <c r="N12" i="1"/>
  <c r="L12" i="1"/>
  <c r="J12" i="1"/>
  <c r="D12" i="1"/>
  <c r="F20" i="2" l="1"/>
  <c r="F21" i="2" s="1"/>
  <c r="F22" i="2" s="1"/>
  <c r="L14" i="2"/>
  <c r="L20" i="2" s="1"/>
  <c r="L21" i="2" s="1"/>
  <c r="J14" i="2"/>
  <c r="J20" i="2" s="1"/>
  <c r="J21" i="2" s="1"/>
  <c r="G14" i="2"/>
  <c r="G20" i="2" s="1"/>
  <c r="G21" i="2" s="1"/>
  <c r="I14" i="2"/>
  <c r="I20" i="2" s="1"/>
  <c r="I21" i="2" s="1"/>
  <c r="O14" i="2"/>
  <c r="K20" i="2"/>
  <c r="K21" i="2" s="1"/>
  <c r="P20" i="2"/>
  <c r="P21" i="2" s="1"/>
  <c r="H20" i="2"/>
  <c r="H21" i="2" s="1"/>
  <c r="M17" i="2"/>
  <c r="M20" i="2" s="1"/>
  <c r="M21" i="2" s="1"/>
  <c r="N17" i="2"/>
  <c r="N20" i="2" s="1"/>
  <c r="N21" i="2" s="1"/>
  <c r="O17" i="2"/>
  <c r="O20" i="2" l="1"/>
  <c r="O21" i="2" s="1"/>
  <c r="G22" i="2"/>
  <c r="H22" i="2" s="1"/>
  <c r="I22" i="2" s="1"/>
  <c r="J22" i="2" s="1"/>
  <c r="K22" i="2" s="1"/>
  <c r="L22" i="2" s="1"/>
  <c r="M22" i="2" s="1"/>
  <c r="N22" i="2" s="1"/>
  <c r="O22" i="2" l="1"/>
</calcChain>
</file>

<file path=xl/sharedStrings.xml><?xml version="1.0" encoding="utf-8"?>
<sst xmlns="http://schemas.openxmlformats.org/spreadsheetml/2006/main" count="87" uniqueCount="71">
  <si>
    <t>4月</t>
    <rPh sb="1" eb="2">
      <t>ガツ</t>
    </rPh>
    <phoneticPr fontId="3"/>
  </si>
  <si>
    <t>5月</t>
    <rPh sb="1" eb="2">
      <t>ガツ</t>
    </rPh>
    <phoneticPr fontId="3"/>
  </si>
  <si>
    <t>6月</t>
    <rPh sb="1" eb="2">
      <t>ガツ</t>
    </rPh>
    <phoneticPr fontId="3"/>
  </si>
  <si>
    <t>7月</t>
  </si>
  <si>
    <t>8月</t>
  </si>
  <si>
    <t>9月</t>
  </si>
  <si>
    <t>10月</t>
  </si>
  <si>
    <t>11月</t>
  </si>
  <si>
    <t>12月</t>
  </si>
  <si>
    <t>1月</t>
  </si>
  <si>
    <t>2月</t>
  </si>
  <si>
    <t>売上</t>
    <rPh sb="0" eb="2">
      <t>ウリアゲ</t>
    </rPh>
    <phoneticPr fontId="3"/>
  </si>
  <si>
    <t>粗利益</t>
    <rPh sb="0" eb="3">
      <t>アラリエキ</t>
    </rPh>
    <phoneticPr fontId="3"/>
  </si>
  <si>
    <t>社会保険料</t>
    <rPh sb="0" eb="2">
      <t>シャカイ</t>
    </rPh>
    <rPh sb="2" eb="5">
      <t>ホケンリョウ</t>
    </rPh>
    <phoneticPr fontId="3"/>
  </si>
  <si>
    <t>家賃</t>
    <rPh sb="0" eb="2">
      <t>ヤチン</t>
    </rPh>
    <phoneticPr fontId="3"/>
  </si>
  <si>
    <t>広告費</t>
    <rPh sb="0" eb="2">
      <t>コウコク</t>
    </rPh>
    <rPh sb="2" eb="3">
      <t>ヒ</t>
    </rPh>
    <phoneticPr fontId="3"/>
  </si>
  <si>
    <t>通信費</t>
    <rPh sb="0" eb="3">
      <t>ツウシンヒ</t>
    </rPh>
    <phoneticPr fontId="3"/>
  </si>
  <si>
    <t>水道光熱費</t>
    <rPh sb="0" eb="2">
      <t>スイドウ</t>
    </rPh>
    <rPh sb="2" eb="5">
      <t>コウネツヒ</t>
    </rPh>
    <phoneticPr fontId="3"/>
  </si>
  <si>
    <t>翌々月入金売上の割合</t>
    <rPh sb="0" eb="3">
      <t>ヨクヨクゲツ</t>
    </rPh>
    <rPh sb="3" eb="5">
      <t>ニュウキン</t>
    </rPh>
    <rPh sb="5" eb="7">
      <t>ウリアゲ</t>
    </rPh>
    <rPh sb="8" eb="10">
      <t>ワリアイ</t>
    </rPh>
    <phoneticPr fontId="3"/>
  </si>
  <si>
    <t>翌月入金売上の割合</t>
    <rPh sb="0" eb="2">
      <t>ヨクゲツ</t>
    </rPh>
    <rPh sb="2" eb="4">
      <t>ニュウキン</t>
    </rPh>
    <rPh sb="4" eb="6">
      <t>ウリアゲ</t>
    </rPh>
    <rPh sb="7" eb="9">
      <t>ワリアイ</t>
    </rPh>
    <phoneticPr fontId="3"/>
  </si>
  <si>
    <t>現金売上・当月入金売上の割合</t>
    <rPh sb="0" eb="2">
      <t>ゲンキン</t>
    </rPh>
    <rPh sb="2" eb="4">
      <t>ウリアゲ</t>
    </rPh>
    <rPh sb="5" eb="7">
      <t>トウゲツ</t>
    </rPh>
    <rPh sb="7" eb="9">
      <t>ニュウキン</t>
    </rPh>
    <rPh sb="9" eb="11">
      <t>ウリアゲ</t>
    </rPh>
    <rPh sb="12" eb="14">
      <t>ワリアイ</t>
    </rPh>
    <phoneticPr fontId="3"/>
  </si>
  <si>
    <t>当月売上入金</t>
    <rPh sb="0" eb="2">
      <t>トウゲツ</t>
    </rPh>
    <rPh sb="2" eb="4">
      <t>ウリアゲ</t>
    </rPh>
    <rPh sb="4" eb="6">
      <t>ニュウキン</t>
    </rPh>
    <phoneticPr fontId="3"/>
  </si>
  <si>
    <t>翌月売上入金</t>
    <rPh sb="0" eb="2">
      <t>ヨクゲツ</t>
    </rPh>
    <rPh sb="2" eb="4">
      <t>ウリアゲ</t>
    </rPh>
    <rPh sb="4" eb="6">
      <t>ニュウキン</t>
    </rPh>
    <phoneticPr fontId="3"/>
  </si>
  <si>
    <t>翌々月売上入金</t>
    <rPh sb="0" eb="3">
      <t>ヨクヨクゲツ</t>
    </rPh>
    <rPh sb="3" eb="5">
      <t>ウリアゲ</t>
    </rPh>
    <rPh sb="5" eb="7">
      <t>ニュウキン</t>
    </rPh>
    <phoneticPr fontId="3"/>
  </si>
  <si>
    <t>単位：万円</t>
    <rPh sb="0" eb="2">
      <t>タンイ</t>
    </rPh>
    <rPh sb="3" eb="5">
      <t>マンエン</t>
    </rPh>
    <phoneticPr fontId="3"/>
  </si>
  <si>
    <t>２月(実績)</t>
    <rPh sb="1" eb="2">
      <t>ガツ</t>
    </rPh>
    <rPh sb="3" eb="5">
      <t>ジッセキ</t>
    </rPh>
    <phoneticPr fontId="3"/>
  </si>
  <si>
    <t>３月(実績)</t>
    <rPh sb="1" eb="2">
      <t>ガツ</t>
    </rPh>
    <rPh sb="3" eb="5">
      <t>ジッセキ</t>
    </rPh>
    <phoneticPr fontId="3"/>
  </si>
  <si>
    <t>当月仕入支払</t>
    <rPh sb="0" eb="2">
      <t>トウゲツ</t>
    </rPh>
    <rPh sb="2" eb="4">
      <t>シイレ</t>
    </rPh>
    <rPh sb="4" eb="6">
      <t>シハラ</t>
    </rPh>
    <phoneticPr fontId="3"/>
  </si>
  <si>
    <t>翌月仕入支払</t>
    <rPh sb="0" eb="2">
      <t>ヨクゲツ</t>
    </rPh>
    <rPh sb="2" eb="4">
      <t>シイレ</t>
    </rPh>
    <rPh sb="4" eb="6">
      <t>シハラ</t>
    </rPh>
    <phoneticPr fontId="3"/>
  </si>
  <si>
    <t>翌々月仕入支払</t>
    <rPh sb="0" eb="3">
      <t>ヨクヨクゲツ</t>
    </rPh>
    <rPh sb="3" eb="5">
      <t>シイレ</t>
    </rPh>
    <rPh sb="5" eb="7">
      <t>シハラ</t>
    </rPh>
    <phoneticPr fontId="3"/>
  </si>
  <si>
    <t>売上入金合計</t>
    <rPh sb="0" eb="2">
      <t>ウリアゲ</t>
    </rPh>
    <rPh sb="2" eb="4">
      <t>ニュウキン</t>
    </rPh>
    <rPh sb="4" eb="6">
      <t>ゴウケイ</t>
    </rPh>
    <phoneticPr fontId="3"/>
  </si>
  <si>
    <t>仕入支払合計</t>
    <rPh sb="0" eb="2">
      <t>シイレ</t>
    </rPh>
    <rPh sb="2" eb="4">
      <t>シハラ</t>
    </rPh>
    <rPh sb="4" eb="6">
      <t>ゴウケイ</t>
    </rPh>
    <phoneticPr fontId="3"/>
  </si>
  <si>
    <t>交際費</t>
    <rPh sb="0" eb="3">
      <t>コウサイヒ</t>
    </rPh>
    <phoneticPr fontId="3"/>
  </si>
  <si>
    <t>支払手数料</t>
    <rPh sb="0" eb="2">
      <t>シハラ</t>
    </rPh>
    <rPh sb="2" eb="5">
      <t>テスウリョウ</t>
    </rPh>
    <phoneticPr fontId="3"/>
  </si>
  <si>
    <t>会議費</t>
    <rPh sb="0" eb="3">
      <t>カイギヒ</t>
    </rPh>
    <phoneticPr fontId="3"/>
  </si>
  <si>
    <t>福利厚生費</t>
    <rPh sb="0" eb="2">
      <t>フクリ</t>
    </rPh>
    <rPh sb="2" eb="5">
      <t>コウセイヒ</t>
    </rPh>
    <phoneticPr fontId="3"/>
  </si>
  <si>
    <t>現金仕入(外注)・当月支払仕入(外注)の割合</t>
    <rPh sb="0" eb="2">
      <t>ゲンキン</t>
    </rPh>
    <rPh sb="2" eb="4">
      <t>シイレ</t>
    </rPh>
    <rPh sb="5" eb="7">
      <t>ガイチュウ</t>
    </rPh>
    <rPh sb="9" eb="11">
      <t>トウゲツ</t>
    </rPh>
    <rPh sb="11" eb="13">
      <t>シハラ</t>
    </rPh>
    <rPh sb="13" eb="15">
      <t>シイ</t>
    </rPh>
    <rPh sb="16" eb="18">
      <t>ガイチュウ</t>
    </rPh>
    <rPh sb="20" eb="22">
      <t>ワリアイ</t>
    </rPh>
    <phoneticPr fontId="3"/>
  </si>
  <si>
    <t>翌月支払仕入(外注)の割合</t>
    <rPh sb="0" eb="2">
      <t>ヨクゲツ</t>
    </rPh>
    <rPh sb="2" eb="4">
      <t>シハラ</t>
    </rPh>
    <rPh sb="4" eb="6">
      <t>シイ</t>
    </rPh>
    <rPh sb="7" eb="9">
      <t>ガイチュウ</t>
    </rPh>
    <rPh sb="11" eb="13">
      <t>ワリアイ</t>
    </rPh>
    <phoneticPr fontId="3"/>
  </si>
  <si>
    <t>翌々月支払仕入(外注)の割合</t>
    <rPh sb="0" eb="3">
      <t>ヨクヨクゲツ</t>
    </rPh>
    <rPh sb="3" eb="5">
      <t>シハラ</t>
    </rPh>
    <rPh sb="5" eb="7">
      <t>シイ</t>
    </rPh>
    <rPh sb="8" eb="10">
      <t>ガイチュウ</t>
    </rPh>
    <rPh sb="12" eb="14">
      <t>ワリアイ</t>
    </rPh>
    <phoneticPr fontId="3"/>
  </si>
  <si>
    <t>仕入・外注</t>
    <rPh sb="0" eb="2">
      <t>シイレ</t>
    </rPh>
    <rPh sb="3" eb="5">
      <t>ガイチュウ</t>
    </rPh>
    <phoneticPr fontId="3"/>
  </si>
  <si>
    <t>利息</t>
    <rPh sb="0" eb="2">
      <t>リソク</t>
    </rPh>
    <phoneticPr fontId="3"/>
  </si>
  <si>
    <t>利益</t>
    <rPh sb="0" eb="2">
      <t>リエキ</t>
    </rPh>
    <phoneticPr fontId="3"/>
  </si>
  <si>
    <t>その他経費(減価償却費は含みません)</t>
    <rPh sb="2" eb="3">
      <t>タ</t>
    </rPh>
    <rPh sb="3" eb="5">
      <t>ケイヒ</t>
    </rPh>
    <rPh sb="6" eb="8">
      <t>ゲンカ</t>
    </rPh>
    <rPh sb="8" eb="10">
      <t>ショウキャク</t>
    </rPh>
    <rPh sb="10" eb="11">
      <t>ヒ</t>
    </rPh>
    <rPh sb="12" eb="13">
      <t>フク</t>
    </rPh>
    <phoneticPr fontId="3"/>
  </si>
  <si>
    <t>借入金返済</t>
    <rPh sb="0" eb="2">
      <t>カリイレ</t>
    </rPh>
    <rPh sb="2" eb="3">
      <t>キン</t>
    </rPh>
    <rPh sb="3" eb="5">
      <t>ヘンサイ</t>
    </rPh>
    <phoneticPr fontId="3"/>
  </si>
  <si>
    <t>その他税金等支払い</t>
    <rPh sb="2" eb="3">
      <t>タ</t>
    </rPh>
    <rPh sb="3" eb="5">
      <t>ゼイキン</t>
    </rPh>
    <rPh sb="5" eb="6">
      <t>トウ</t>
    </rPh>
    <rPh sb="6" eb="8">
      <t>シハラ</t>
    </rPh>
    <phoneticPr fontId="3"/>
  </si>
  <si>
    <t>給与(社保未加入正社員・バイト代)</t>
    <rPh sb="0" eb="2">
      <t>キュウヨ</t>
    </rPh>
    <rPh sb="3" eb="5">
      <t>シャホ</t>
    </rPh>
    <rPh sb="5" eb="8">
      <t>ミカニュウ</t>
    </rPh>
    <rPh sb="8" eb="11">
      <t>セイシャイン</t>
    </rPh>
    <rPh sb="15" eb="16">
      <t>ダイ</t>
    </rPh>
    <phoneticPr fontId="3"/>
  </si>
  <si>
    <t>給与(役員報酬・社保加入正社員)</t>
    <rPh sb="0" eb="2">
      <t>キュウヨ</t>
    </rPh>
    <rPh sb="3" eb="5">
      <t>ヤクイン</t>
    </rPh>
    <rPh sb="5" eb="7">
      <t>ホウシュウ</t>
    </rPh>
    <rPh sb="8" eb="10">
      <t>シャホ</t>
    </rPh>
    <rPh sb="10" eb="12">
      <t>カニュウ</t>
    </rPh>
    <rPh sb="12" eb="15">
      <t>セイシャイン</t>
    </rPh>
    <phoneticPr fontId="3"/>
  </si>
  <si>
    <t>原価率</t>
    <rPh sb="0" eb="2">
      <t>ゲンカ</t>
    </rPh>
    <rPh sb="2" eb="3">
      <t>リツ</t>
    </rPh>
    <phoneticPr fontId="3"/>
  </si>
  <si>
    <t>経費支払</t>
    <rPh sb="0" eb="2">
      <t>ケイヒ</t>
    </rPh>
    <rPh sb="2" eb="4">
      <t>シハライ</t>
    </rPh>
    <phoneticPr fontId="3"/>
  </si>
  <si>
    <t>借入返済</t>
    <rPh sb="0" eb="2">
      <t>カリイレ</t>
    </rPh>
    <rPh sb="2" eb="4">
      <t>ヘンサイ</t>
    </rPh>
    <phoneticPr fontId="3"/>
  </si>
  <si>
    <t>その他収入</t>
    <rPh sb="2" eb="3">
      <t>タ</t>
    </rPh>
    <rPh sb="3" eb="5">
      <t>シュウニュウ</t>
    </rPh>
    <phoneticPr fontId="3"/>
  </si>
  <si>
    <t>融資収入</t>
    <rPh sb="0" eb="2">
      <t>ユウシ</t>
    </rPh>
    <rPh sb="2" eb="4">
      <t>シュウニュウ</t>
    </rPh>
    <phoneticPr fontId="3"/>
  </si>
  <si>
    <t>合計</t>
    <rPh sb="0" eb="2">
      <t>ゴウケイ</t>
    </rPh>
    <phoneticPr fontId="3"/>
  </si>
  <si>
    <t>３月末現金預金残高</t>
    <rPh sb="1" eb="2">
      <t>ガツ</t>
    </rPh>
    <rPh sb="2" eb="3">
      <t>マツ</t>
    </rPh>
    <rPh sb="3" eb="5">
      <t>ゲンキン</t>
    </rPh>
    <rPh sb="5" eb="7">
      <t>ヨキン</t>
    </rPh>
    <rPh sb="7" eb="9">
      <t>ザンダカ</t>
    </rPh>
    <phoneticPr fontId="3"/>
  </si>
  <si>
    <t>現金・預金増減</t>
    <rPh sb="0" eb="2">
      <t>ゲンキン</t>
    </rPh>
    <rPh sb="3" eb="5">
      <t>ヨキン</t>
    </rPh>
    <rPh sb="5" eb="7">
      <t>ゾウゲン</t>
    </rPh>
    <phoneticPr fontId="3"/>
  </si>
  <si>
    <t>収入合計</t>
    <rPh sb="0" eb="2">
      <t>シュウニュウ</t>
    </rPh>
    <rPh sb="2" eb="4">
      <t>ゴウケイ</t>
    </rPh>
    <phoneticPr fontId="3"/>
  </si>
  <si>
    <t>現金預金残高</t>
    <rPh sb="0" eb="2">
      <t>ゲンキン</t>
    </rPh>
    <rPh sb="2" eb="4">
      <t>ヨキン</t>
    </rPh>
    <rPh sb="4" eb="6">
      <t>ザンダカ</t>
    </rPh>
    <phoneticPr fontId="3"/>
  </si>
  <si>
    <t>支出合計</t>
    <rPh sb="0" eb="2">
      <t>シシュツ</t>
    </rPh>
    <rPh sb="2" eb="4">
      <t>ゴウケイ</t>
    </rPh>
    <phoneticPr fontId="3"/>
  </si>
  <si>
    <t>資金繰り結果</t>
    <rPh sb="0" eb="2">
      <t>シキン</t>
    </rPh>
    <rPh sb="2" eb="3">
      <t>グ</t>
    </rPh>
    <rPh sb="4" eb="6">
      <t>ケッカ</t>
    </rPh>
    <phoneticPr fontId="3"/>
  </si>
  <si>
    <t>入力セル</t>
    <rPh sb="0" eb="2">
      <t>ニュウリョク</t>
    </rPh>
    <phoneticPr fontId="3"/>
  </si>
  <si>
    <t>100％にすること</t>
    <phoneticPr fontId="3"/>
  </si>
  <si>
    <t>飲食業の方はカード売上割合以外を入力</t>
    <rPh sb="0" eb="3">
      <t>インショクギョウ</t>
    </rPh>
    <rPh sb="4" eb="5">
      <t>カタ</t>
    </rPh>
    <rPh sb="9" eb="11">
      <t>ウリアゲ</t>
    </rPh>
    <rPh sb="11" eb="13">
      <t>ワリアイ</t>
    </rPh>
    <rPh sb="13" eb="15">
      <t>イガイ</t>
    </rPh>
    <rPh sb="16" eb="18">
      <t>ニュウリョク</t>
    </rPh>
    <phoneticPr fontId="3"/>
  </si>
  <si>
    <t>飲食業の方はカード売上割合を入力</t>
    <rPh sb="0" eb="3">
      <t>インショクギョウ</t>
    </rPh>
    <rPh sb="4" eb="5">
      <t>カタ</t>
    </rPh>
    <rPh sb="9" eb="11">
      <t>ウリアゲ</t>
    </rPh>
    <rPh sb="11" eb="13">
      <t>ワリアイ</t>
    </rPh>
    <rPh sb="14" eb="16">
      <t>ニュウリョク</t>
    </rPh>
    <phoneticPr fontId="3"/>
  </si>
  <si>
    <t>その他税金等「経費以外」の支払い</t>
    <rPh sb="2" eb="3">
      <t>タ</t>
    </rPh>
    <rPh sb="3" eb="5">
      <t>ゼイキン</t>
    </rPh>
    <rPh sb="5" eb="6">
      <t>トウ</t>
    </rPh>
    <rPh sb="7" eb="9">
      <t>ケイヒ</t>
    </rPh>
    <rPh sb="9" eb="11">
      <t>イガイ</t>
    </rPh>
    <rPh sb="13" eb="15">
      <t>シハラ</t>
    </rPh>
    <phoneticPr fontId="3"/>
  </si>
  <si>
    <t>助成金等その他「売上以外」の収入</t>
    <rPh sb="0" eb="3">
      <t>ジョセイキン</t>
    </rPh>
    <rPh sb="3" eb="4">
      <t>トウ</t>
    </rPh>
    <rPh sb="6" eb="7">
      <t>タ</t>
    </rPh>
    <rPh sb="8" eb="10">
      <t>ウリアゲ</t>
    </rPh>
    <rPh sb="10" eb="12">
      <t>イガイ</t>
    </rPh>
    <rPh sb="14" eb="16">
      <t>シュウニュウ</t>
    </rPh>
    <phoneticPr fontId="3"/>
  </si>
  <si>
    <t>希望融資金額</t>
    <rPh sb="0" eb="2">
      <t>キボウ</t>
    </rPh>
    <rPh sb="2" eb="4">
      <t>ユウシ</t>
    </rPh>
    <rPh sb="4" eb="6">
      <t>キンガク</t>
    </rPh>
    <phoneticPr fontId="3"/>
  </si>
  <si>
    <t>万円</t>
    <rPh sb="0" eb="2">
      <t>マンエン</t>
    </rPh>
    <phoneticPr fontId="3"/>
  </si>
  <si>
    <t>給与支払</t>
    <rPh sb="0" eb="2">
      <t>キュウヨ</t>
    </rPh>
    <rPh sb="2" eb="4">
      <t>シハラ</t>
    </rPh>
    <phoneticPr fontId="3"/>
  </si>
  <si>
    <t>社会保険支払</t>
    <rPh sb="0" eb="2">
      <t>シャカイ</t>
    </rPh>
    <rPh sb="2" eb="4">
      <t>ホケン</t>
    </rPh>
    <rPh sb="4" eb="6">
      <t>シハラ</t>
    </rPh>
    <phoneticPr fontId="3"/>
  </si>
  <si>
    <t>人件費以外の経費合計</t>
    <rPh sb="0" eb="3">
      <t>ジンケンヒ</t>
    </rPh>
    <rPh sb="3" eb="5">
      <t>イガイ</t>
    </rPh>
    <rPh sb="6" eb="8">
      <t>ケイヒ</t>
    </rPh>
    <rPh sb="8" eb="10">
      <t>ゴウケイ</t>
    </rPh>
    <phoneticPr fontId="3"/>
  </si>
  <si>
    <t>人件費</t>
    <rPh sb="0" eb="3">
      <t>ジンケンヒ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</si>
</sst>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rgb="FFFF0000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游ゴシック"/>
      <family val="2"/>
      <charset val="128"/>
      <scheme val="minor"/>
    </font>
    <font>
      <sz val="9"/>
      <color theme="1"/>
      <name val="游ゴシック"/>
      <family val="3"/>
      <charset val="128"/>
      <scheme val="minor"/>
    </font>
    <font>
      <sz val="11"/>
      <name val="游ゴシック"/>
      <family val="2"/>
      <charset val="128"/>
      <scheme val="minor"/>
    </font>
    <font>
      <b/>
      <sz val="11"/>
      <color theme="1"/>
      <name val="游ゴシック"/>
      <family val="3"/>
      <charset val="128"/>
      <scheme val="minor"/>
    </font>
    <font>
      <u/>
      <sz val="16"/>
      <color theme="1"/>
      <name val="游ゴシック"/>
      <family val="2"/>
      <charset val="128"/>
      <scheme val="minor"/>
    </font>
    <font>
      <sz val="11"/>
      <color rgb="FFFF0000"/>
      <name val="游ゴシック"/>
      <family val="3"/>
      <charset val="12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63">
    <xf numFmtId="0" fontId="0" fillId="0" borderId="0" xfId="0">
      <alignment vertical="center"/>
    </xf>
    <xf numFmtId="38" fontId="0" fillId="0" borderId="0" xfId="1" applyFont="1">
      <alignment vertical="center"/>
    </xf>
    <xf numFmtId="38" fontId="0" fillId="0" borderId="0" xfId="1" applyFont="1" applyAlignment="1">
      <alignment vertical="center" wrapText="1"/>
    </xf>
    <xf numFmtId="38" fontId="4" fillId="0" borderId="0" xfId="1" applyFont="1" applyAlignment="1">
      <alignment vertical="center" wrapText="1"/>
    </xf>
    <xf numFmtId="38" fontId="1" fillId="0" borderId="0" xfId="1" applyFont="1">
      <alignment vertical="center"/>
    </xf>
    <xf numFmtId="38" fontId="0" fillId="0" borderId="1" xfId="1" applyFont="1" applyBorder="1" applyAlignment="1">
      <alignment vertical="center" wrapText="1"/>
    </xf>
    <xf numFmtId="38" fontId="0" fillId="0" borderId="1" xfId="1" applyFont="1" applyBorder="1">
      <alignment vertical="center"/>
    </xf>
    <xf numFmtId="38" fontId="5" fillId="0" borderId="1" xfId="1" applyFont="1" applyBorder="1" applyAlignment="1">
      <alignment vertical="center" wrapText="1"/>
    </xf>
    <xf numFmtId="0" fontId="0" fillId="0" borderId="1" xfId="0" applyBorder="1">
      <alignment vertical="center"/>
    </xf>
    <xf numFmtId="38" fontId="7" fillId="0" borderId="1" xfId="1" applyFont="1" applyBorder="1" applyAlignment="1">
      <alignment vertical="center" wrapText="1"/>
    </xf>
    <xf numFmtId="38" fontId="7" fillId="0" borderId="1" xfId="1" applyFont="1" applyBorder="1">
      <alignment vertical="center"/>
    </xf>
    <xf numFmtId="0" fontId="7" fillId="0" borderId="0" xfId="0" applyFont="1">
      <alignment vertical="center"/>
    </xf>
    <xf numFmtId="0" fontId="7" fillId="0" borderId="1" xfId="0" applyFont="1" applyBorder="1">
      <alignment vertical="center"/>
    </xf>
    <xf numFmtId="38" fontId="7" fillId="0" borderId="1" xfId="0" applyNumberFormat="1" applyFont="1" applyBorder="1">
      <alignment vertical="center"/>
    </xf>
    <xf numFmtId="0" fontId="8" fillId="0" borderId="0" xfId="0" applyFont="1">
      <alignment vertical="center"/>
    </xf>
    <xf numFmtId="38" fontId="4" fillId="0" borderId="1" xfId="1" applyFont="1" applyBorder="1" applyAlignment="1">
      <alignment vertical="center" wrapText="1"/>
    </xf>
    <xf numFmtId="38" fontId="0" fillId="2" borderId="1" xfId="1" applyFont="1" applyFill="1" applyBorder="1">
      <alignment vertical="center"/>
    </xf>
    <xf numFmtId="38" fontId="6" fillId="2" borderId="1" xfId="1" applyFont="1" applyFill="1" applyBorder="1">
      <alignment vertical="center"/>
    </xf>
    <xf numFmtId="38" fontId="4" fillId="2" borderId="0" xfId="1" applyFont="1" applyFill="1" applyAlignment="1">
      <alignment vertical="center" wrapText="1"/>
    </xf>
    <xf numFmtId="38" fontId="2" fillId="0" borderId="1" xfId="1" applyFont="1" applyBorder="1" applyAlignment="1">
      <alignment vertical="center" wrapText="1"/>
    </xf>
    <xf numFmtId="38" fontId="9" fillId="2" borderId="1" xfId="1" applyFont="1" applyFill="1" applyBorder="1">
      <alignment vertical="center"/>
    </xf>
    <xf numFmtId="38" fontId="9" fillId="0" borderId="1" xfId="1" applyFont="1" applyBorder="1">
      <alignment vertical="center"/>
    </xf>
    <xf numFmtId="38" fontId="2" fillId="2" borderId="1" xfId="1" applyFont="1" applyFill="1" applyBorder="1">
      <alignment vertical="center"/>
    </xf>
    <xf numFmtId="38" fontId="9" fillId="0" borderId="0" xfId="1" applyFont="1">
      <alignment vertical="center"/>
    </xf>
    <xf numFmtId="9" fontId="1" fillId="2" borderId="1" xfId="2" applyFont="1" applyFill="1" applyBorder="1">
      <alignment vertical="center"/>
    </xf>
    <xf numFmtId="9" fontId="1" fillId="0" borderId="1" xfId="2" applyFont="1" applyBorder="1">
      <alignment vertical="center"/>
    </xf>
    <xf numFmtId="38" fontId="1" fillId="2" borderId="1" xfId="1" applyFont="1" applyFill="1" applyBorder="1" applyAlignment="1">
      <alignment vertical="center" wrapText="1"/>
    </xf>
    <xf numFmtId="38" fontId="4" fillId="0" borderId="0" xfId="1" applyFont="1" applyFill="1" applyAlignment="1">
      <alignment vertical="center" wrapText="1"/>
    </xf>
    <xf numFmtId="38" fontId="0" fillId="0" borderId="2" xfId="1" applyFont="1" applyBorder="1" applyAlignment="1">
      <alignment vertical="center"/>
    </xf>
    <xf numFmtId="38" fontId="0" fillId="0" borderId="3" xfId="1" applyFont="1" applyBorder="1" applyAlignment="1">
      <alignment vertical="center"/>
    </xf>
    <xf numFmtId="38" fontId="0" fillId="0" borderId="4" xfId="1" applyFont="1" applyBorder="1" applyAlignment="1">
      <alignment vertical="center"/>
    </xf>
    <xf numFmtId="38" fontId="2" fillId="0" borderId="2" xfId="1" applyFont="1" applyBorder="1" applyAlignment="1">
      <alignment horizontal="center" vertical="center" wrapText="1"/>
    </xf>
    <xf numFmtId="38" fontId="9" fillId="0" borderId="2" xfId="1" applyFont="1" applyBorder="1" applyAlignment="1">
      <alignment horizontal="center" vertical="center" wrapText="1"/>
    </xf>
    <xf numFmtId="38" fontId="9" fillId="0" borderId="2" xfId="1" applyFont="1" applyBorder="1" applyAlignment="1">
      <alignment vertical="center" wrapText="1"/>
    </xf>
    <xf numFmtId="38" fontId="9" fillId="0" borderId="3" xfId="1" applyFont="1" applyBorder="1" applyAlignment="1">
      <alignment vertical="center" wrapText="1"/>
    </xf>
    <xf numFmtId="38" fontId="9" fillId="0" borderId="4" xfId="1" applyFont="1" applyBorder="1" applyAlignment="1">
      <alignment vertical="center" wrapText="1"/>
    </xf>
    <xf numFmtId="38" fontId="2" fillId="2" borderId="1" xfId="1" applyFont="1" applyFill="1" applyBorder="1" applyAlignment="1">
      <alignment vertical="center" wrapText="1"/>
    </xf>
    <xf numFmtId="38" fontId="9" fillId="2" borderId="1" xfId="1" applyFont="1" applyFill="1" applyBorder="1" applyAlignment="1">
      <alignment vertical="center" wrapText="1"/>
    </xf>
    <xf numFmtId="38" fontId="9" fillId="0" borderId="1" xfId="1" applyFont="1" applyFill="1" applyBorder="1" applyAlignment="1">
      <alignment vertical="center" wrapText="1"/>
    </xf>
    <xf numFmtId="38" fontId="2" fillId="0" borderId="1" xfId="1" applyFont="1" applyFill="1" applyBorder="1">
      <alignment vertical="center"/>
    </xf>
    <xf numFmtId="38" fontId="9" fillId="0" borderId="1" xfId="1" applyFont="1" applyBorder="1" applyAlignment="1">
      <alignment vertical="center"/>
    </xf>
    <xf numFmtId="38" fontId="9" fillId="0" borderId="3" xfId="1" applyFont="1" applyFill="1" applyBorder="1" applyAlignment="1">
      <alignment vertical="center" wrapText="1"/>
    </xf>
    <xf numFmtId="38" fontId="9" fillId="0" borderId="4" xfId="1" applyFont="1" applyFill="1" applyBorder="1" applyAlignment="1">
      <alignment vertical="center" wrapText="1"/>
    </xf>
    <xf numFmtId="38" fontId="0" fillId="0" borderId="2" xfId="1" applyFont="1" applyBorder="1" applyAlignment="1">
      <alignment horizontal="center" vertical="center" wrapText="1"/>
    </xf>
    <xf numFmtId="38" fontId="0" fillId="0" borderId="3" xfId="1" applyFont="1" applyBorder="1" applyAlignment="1">
      <alignment horizontal="center" vertical="center" wrapText="1"/>
    </xf>
    <xf numFmtId="38" fontId="0" fillId="0" borderId="4" xfId="1" applyFont="1" applyBorder="1" applyAlignment="1">
      <alignment horizontal="center" vertical="center" wrapText="1"/>
    </xf>
    <xf numFmtId="38" fontId="9" fillId="0" borderId="2" xfId="1" applyFont="1" applyBorder="1" applyAlignment="1">
      <alignment horizontal="center" vertical="center" wrapText="1"/>
    </xf>
    <xf numFmtId="38" fontId="9" fillId="0" borderId="3" xfId="1" applyFont="1" applyBorder="1" applyAlignment="1">
      <alignment horizontal="center" vertical="center" wrapText="1"/>
    </xf>
    <xf numFmtId="38" fontId="9" fillId="0" borderId="4" xfId="1" applyFont="1" applyBorder="1" applyAlignment="1">
      <alignment horizontal="center" vertical="center" wrapText="1"/>
    </xf>
    <xf numFmtId="38" fontId="0" fillId="0" borderId="5" xfId="1" applyFont="1" applyBorder="1" applyAlignment="1">
      <alignment horizontal="center" vertical="center"/>
    </xf>
    <xf numFmtId="38" fontId="0" fillId="0" borderId="6" xfId="1" applyFont="1" applyBorder="1" applyAlignment="1">
      <alignment horizontal="center" vertical="center"/>
    </xf>
    <xf numFmtId="38" fontId="0" fillId="0" borderId="7" xfId="1" applyFont="1" applyBorder="1" applyAlignment="1">
      <alignment horizontal="center" vertical="center"/>
    </xf>
    <xf numFmtId="38" fontId="9" fillId="0" borderId="2" xfId="1" applyFont="1" applyBorder="1" applyAlignment="1">
      <alignment horizontal="left" vertical="center" wrapText="1"/>
    </xf>
    <xf numFmtId="38" fontId="9" fillId="0" borderId="3" xfId="1" applyFont="1" applyBorder="1" applyAlignment="1">
      <alignment horizontal="left" vertical="center" wrapText="1"/>
    </xf>
    <xf numFmtId="38" fontId="9" fillId="0" borderId="4" xfId="1" applyFont="1" applyBorder="1" applyAlignment="1">
      <alignment horizontal="left" vertical="center" wrapText="1"/>
    </xf>
    <xf numFmtId="38" fontId="0" fillId="3" borderId="1" xfId="1" applyFont="1" applyFill="1" applyBorder="1" applyAlignment="1">
      <alignment vertical="center" wrapText="1"/>
    </xf>
    <xf numFmtId="38" fontId="7" fillId="3" borderId="1" xfId="1" applyFont="1" applyFill="1" applyBorder="1" applyAlignment="1">
      <alignment vertical="center" wrapText="1"/>
    </xf>
    <xf numFmtId="38" fontId="0" fillId="3" borderId="1" xfId="1" applyFont="1" applyFill="1" applyBorder="1">
      <alignment vertical="center"/>
    </xf>
    <xf numFmtId="38" fontId="7" fillId="3" borderId="1" xfId="1" applyFont="1" applyFill="1" applyBorder="1">
      <alignment vertical="center"/>
    </xf>
    <xf numFmtId="38" fontId="7" fillId="4" borderId="1" xfId="0" applyNumberFormat="1" applyFont="1" applyFill="1" applyBorder="1">
      <alignment vertical="center"/>
    </xf>
    <xf numFmtId="38" fontId="0" fillId="4" borderId="1" xfId="1" applyFont="1" applyFill="1" applyBorder="1">
      <alignment vertical="center"/>
    </xf>
    <xf numFmtId="38" fontId="0" fillId="4" borderId="1" xfId="0" applyNumberFormat="1" applyFill="1" applyBorder="1">
      <alignment vertical="center"/>
    </xf>
    <xf numFmtId="38" fontId="0" fillId="4" borderId="1" xfId="1" applyFont="1" applyFill="1" applyBorder="1" applyAlignment="1">
      <alignment vertical="center" wrapText="1"/>
    </xf>
  </cellXfs>
  <cellStyles count="3">
    <cellStyle name="パーセント" xfId="2" builtinId="5"/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84EC18-A9F1-4EA1-9F37-FA05A0F85235}">
  <dimension ref="C2:P22"/>
  <sheetViews>
    <sheetView showGridLines="0" zoomScale="50" zoomScaleNormal="50" workbookViewId="0">
      <selection activeCell="H8" sqref="H8"/>
    </sheetView>
  </sheetViews>
  <sheetFormatPr defaultRowHeight="18" x14ac:dyDescent="0.55000000000000004"/>
  <cols>
    <col min="3" max="3" width="15.1640625" customWidth="1"/>
    <col min="4" max="4" width="0" hidden="1" customWidth="1"/>
  </cols>
  <sheetData>
    <row r="2" spans="3:16" ht="26.5" x14ac:dyDescent="0.55000000000000004">
      <c r="C2" s="14" t="s">
        <v>58</v>
      </c>
    </row>
    <row r="3" spans="3:16" x14ac:dyDescent="0.55000000000000004">
      <c r="C3" s="5" t="s">
        <v>24</v>
      </c>
      <c r="D3" s="6"/>
      <c r="E3" s="49"/>
      <c r="F3" s="7" t="s">
        <v>0</v>
      </c>
      <c r="G3" s="7" t="s">
        <v>1</v>
      </c>
      <c r="H3" s="7" t="s">
        <v>2</v>
      </c>
      <c r="I3" s="7" t="s">
        <v>3</v>
      </c>
      <c r="J3" s="7" t="s">
        <v>4</v>
      </c>
      <c r="K3" s="7" t="s">
        <v>5</v>
      </c>
      <c r="L3" s="7" t="s">
        <v>6</v>
      </c>
      <c r="M3" s="7" t="s">
        <v>7</v>
      </c>
      <c r="N3" s="7" t="s">
        <v>8</v>
      </c>
      <c r="O3" s="7" t="s">
        <v>9</v>
      </c>
      <c r="P3" s="7" t="s">
        <v>10</v>
      </c>
    </row>
    <row r="4" spans="3:16" x14ac:dyDescent="0.55000000000000004">
      <c r="C4" s="55" t="s">
        <v>21</v>
      </c>
      <c r="D4" s="6"/>
      <c r="E4" s="50"/>
      <c r="F4" s="57">
        <f>入力欄!D10*入力欄!$B$4</f>
        <v>25</v>
      </c>
      <c r="G4" s="57">
        <f>入力欄!E10*入力欄!$B$4</f>
        <v>50</v>
      </c>
      <c r="H4" s="57">
        <f>入力欄!F10*入力欄!$B$4</f>
        <v>50</v>
      </c>
      <c r="I4" s="57">
        <f>入力欄!G10*入力欄!$B$4</f>
        <v>50</v>
      </c>
      <c r="J4" s="57">
        <f>入力欄!H10*入力欄!$B$4</f>
        <v>50</v>
      </c>
      <c r="K4" s="57">
        <f>入力欄!I10*入力欄!$B$4</f>
        <v>75</v>
      </c>
      <c r="L4" s="57">
        <f>入力欄!J10*入力欄!$B$4</f>
        <v>80</v>
      </c>
      <c r="M4" s="57">
        <f>入力欄!K10*入力欄!$B$4</f>
        <v>85</v>
      </c>
      <c r="N4" s="57">
        <f>入力欄!L10*入力欄!$B$4</f>
        <v>90</v>
      </c>
      <c r="O4" s="57">
        <f>入力欄!M10*入力欄!$B$4</f>
        <v>95</v>
      </c>
      <c r="P4" s="57">
        <f>入力欄!N10*入力欄!$B$4</f>
        <v>100</v>
      </c>
    </row>
    <row r="5" spans="3:16" x14ac:dyDescent="0.55000000000000004">
      <c r="C5" s="55" t="s">
        <v>22</v>
      </c>
      <c r="D5" s="6"/>
      <c r="E5" s="50"/>
      <c r="F5" s="57">
        <f>入力欄!C10*入力欄!$B$5</f>
        <v>90</v>
      </c>
      <c r="G5" s="57">
        <f>入力欄!D10*入力欄!$B$5</f>
        <v>15</v>
      </c>
      <c r="H5" s="57">
        <f>入力欄!E10*入力欄!$B$5</f>
        <v>30</v>
      </c>
      <c r="I5" s="57">
        <f>入力欄!F10*入力欄!$B$5</f>
        <v>30</v>
      </c>
      <c r="J5" s="57">
        <f>入力欄!G10*入力欄!$B$5</f>
        <v>30</v>
      </c>
      <c r="K5" s="57">
        <f>入力欄!H10*入力欄!$B$5</f>
        <v>30</v>
      </c>
      <c r="L5" s="57">
        <f>入力欄!I10*入力欄!$B$5</f>
        <v>45</v>
      </c>
      <c r="M5" s="57">
        <f>入力欄!J10*入力欄!$B$5</f>
        <v>48</v>
      </c>
      <c r="N5" s="57">
        <f>入力欄!K10*入力欄!$B$5</f>
        <v>51</v>
      </c>
      <c r="O5" s="57">
        <f>入力欄!L10*入力欄!$B$5</f>
        <v>54</v>
      </c>
      <c r="P5" s="57">
        <f>入力欄!M10*入力欄!$B$5</f>
        <v>57</v>
      </c>
    </row>
    <row r="6" spans="3:16" x14ac:dyDescent="0.55000000000000004">
      <c r="C6" s="55" t="s">
        <v>23</v>
      </c>
      <c r="D6" s="6"/>
      <c r="E6" s="50"/>
      <c r="F6" s="57">
        <f>入力欄!B10*入力欄!$B$6</f>
        <v>80</v>
      </c>
      <c r="G6" s="57">
        <f>入力欄!C10*入力欄!$B$6</f>
        <v>60</v>
      </c>
      <c r="H6" s="57">
        <f>入力欄!D10*入力欄!$B$6</f>
        <v>10</v>
      </c>
      <c r="I6" s="57">
        <f>入力欄!E10*入力欄!$B$6</f>
        <v>20</v>
      </c>
      <c r="J6" s="57">
        <f>入力欄!F10*入力欄!$B$6</f>
        <v>20</v>
      </c>
      <c r="K6" s="57">
        <f>入力欄!G10*入力欄!$B$6</f>
        <v>20</v>
      </c>
      <c r="L6" s="57">
        <f>入力欄!H10*入力欄!$B$6</f>
        <v>20</v>
      </c>
      <c r="M6" s="57">
        <f>入力欄!I10*入力欄!$B$6</f>
        <v>30</v>
      </c>
      <c r="N6" s="57">
        <f>入力欄!J10*入力欄!$B$6</f>
        <v>32</v>
      </c>
      <c r="O6" s="57">
        <f>入力欄!K10*入力欄!$B$6</f>
        <v>34</v>
      </c>
      <c r="P6" s="57">
        <f>入力欄!L10*入力欄!$B$6</f>
        <v>36</v>
      </c>
    </row>
    <row r="7" spans="3:16" x14ac:dyDescent="0.55000000000000004">
      <c r="C7" s="55" t="s">
        <v>30</v>
      </c>
      <c r="D7" s="6"/>
      <c r="E7" s="50"/>
      <c r="F7" s="57">
        <f t="shared" ref="F7:P7" si="0">SUM(F4:F6)</f>
        <v>195</v>
      </c>
      <c r="G7" s="57">
        <f t="shared" si="0"/>
        <v>125</v>
      </c>
      <c r="H7" s="57">
        <f t="shared" si="0"/>
        <v>90</v>
      </c>
      <c r="I7" s="57">
        <f t="shared" si="0"/>
        <v>100</v>
      </c>
      <c r="J7" s="57">
        <f t="shared" si="0"/>
        <v>100</v>
      </c>
      <c r="K7" s="57">
        <f t="shared" si="0"/>
        <v>125</v>
      </c>
      <c r="L7" s="57">
        <f t="shared" si="0"/>
        <v>145</v>
      </c>
      <c r="M7" s="57">
        <f t="shared" si="0"/>
        <v>163</v>
      </c>
      <c r="N7" s="57">
        <f t="shared" si="0"/>
        <v>173</v>
      </c>
      <c r="O7" s="57">
        <f t="shared" si="0"/>
        <v>183</v>
      </c>
      <c r="P7" s="57">
        <f t="shared" si="0"/>
        <v>193</v>
      </c>
    </row>
    <row r="8" spans="3:16" x14ac:dyDescent="0.55000000000000004">
      <c r="C8" s="55" t="s">
        <v>50</v>
      </c>
      <c r="D8" s="6"/>
      <c r="E8" s="50"/>
      <c r="F8" s="57">
        <f>入力欄!D29</f>
        <v>0</v>
      </c>
      <c r="G8" s="57">
        <f>入力欄!E29</f>
        <v>50</v>
      </c>
      <c r="H8" s="57">
        <f>入力欄!F29</f>
        <v>0</v>
      </c>
      <c r="I8" s="57">
        <f>入力欄!G29</f>
        <v>0</v>
      </c>
      <c r="J8" s="57">
        <f>入力欄!H29</f>
        <v>0</v>
      </c>
      <c r="K8" s="57">
        <f>入力欄!I29</f>
        <v>0</v>
      </c>
      <c r="L8" s="57">
        <f>入力欄!J29</f>
        <v>0</v>
      </c>
      <c r="M8" s="57">
        <f>入力欄!K29</f>
        <v>0</v>
      </c>
      <c r="N8" s="57">
        <f>入力欄!L29</f>
        <v>0</v>
      </c>
      <c r="O8" s="57">
        <f>入力欄!M29</f>
        <v>0</v>
      </c>
      <c r="P8" s="57">
        <f>入力欄!N29</f>
        <v>0</v>
      </c>
    </row>
    <row r="9" spans="3:16" x14ac:dyDescent="0.55000000000000004">
      <c r="C9" s="55" t="s">
        <v>51</v>
      </c>
      <c r="D9" s="6"/>
      <c r="E9" s="50"/>
      <c r="F9" s="57">
        <f>入力欄!D30</f>
        <v>300</v>
      </c>
      <c r="G9" s="57">
        <f>入力欄!E30</f>
        <v>0</v>
      </c>
      <c r="H9" s="57">
        <f>入力欄!F30</f>
        <v>200</v>
      </c>
      <c r="I9" s="57">
        <f>入力欄!G30</f>
        <v>0</v>
      </c>
      <c r="J9" s="57">
        <f>入力欄!H30</f>
        <v>0</v>
      </c>
      <c r="K9" s="57">
        <f>入力欄!I30</f>
        <v>0</v>
      </c>
      <c r="L9" s="57">
        <f>入力欄!J30</f>
        <v>0</v>
      </c>
      <c r="M9" s="57">
        <f>入力欄!K30</f>
        <v>0</v>
      </c>
      <c r="N9" s="57">
        <f>入力欄!L30</f>
        <v>0</v>
      </c>
      <c r="O9" s="57">
        <f>入力欄!M30</f>
        <v>0</v>
      </c>
      <c r="P9" s="57">
        <f>入力欄!N30</f>
        <v>0</v>
      </c>
    </row>
    <row r="10" spans="3:16" s="11" customFormat="1" x14ac:dyDescent="0.55000000000000004">
      <c r="C10" s="56" t="s">
        <v>55</v>
      </c>
      <c r="D10" s="10"/>
      <c r="E10" s="50"/>
      <c r="F10" s="58">
        <f>SUM(F7:F9)</f>
        <v>495</v>
      </c>
      <c r="G10" s="58">
        <f t="shared" ref="G10:P10" si="1">SUM(G7:G9)</f>
        <v>175</v>
      </c>
      <c r="H10" s="58">
        <f t="shared" si="1"/>
        <v>290</v>
      </c>
      <c r="I10" s="58">
        <f t="shared" si="1"/>
        <v>100</v>
      </c>
      <c r="J10" s="58">
        <f t="shared" si="1"/>
        <v>100</v>
      </c>
      <c r="K10" s="58">
        <f t="shared" si="1"/>
        <v>125</v>
      </c>
      <c r="L10" s="58">
        <f t="shared" si="1"/>
        <v>145</v>
      </c>
      <c r="M10" s="58">
        <f t="shared" si="1"/>
        <v>163</v>
      </c>
      <c r="N10" s="58">
        <f t="shared" si="1"/>
        <v>173</v>
      </c>
      <c r="O10" s="58">
        <f t="shared" si="1"/>
        <v>183</v>
      </c>
      <c r="P10" s="58">
        <f t="shared" si="1"/>
        <v>193</v>
      </c>
    </row>
    <row r="11" spans="3:16" x14ac:dyDescent="0.55000000000000004">
      <c r="C11" s="62" t="s">
        <v>27</v>
      </c>
      <c r="D11" s="6"/>
      <c r="E11" s="50"/>
      <c r="F11" s="60">
        <f>入力欄!D11*-入力欄!$E$4</f>
        <v>-4</v>
      </c>
      <c r="G11" s="60">
        <f>入力欄!E11*-入力欄!$E$4</f>
        <v>-8</v>
      </c>
      <c r="H11" s="60">
        <f>入力欄!F11*-入力欄!$E$4</f>
        <v>-8</v>
      </c>
      <c r="I11" s="60">
        <f>入力欄!G11*-入力欄!$E$4</f>
        <v>-8</v>
      </c>
      <c r="J11" s="60">
        <f>入力欄!H11*-入力欄!$E$4</f>
        <v>-8</v>
      </c>
      <c r="K11" s="60">
        <f>入力欄!I11*-入力欄!$E$4</f>
        <v>-12</v>
      </c>
      <c r="L11" s="60">
        <f>入力欄!J11*-入力欄!$E$4</f>
        <v>-12.8</v>
      </c>
      <c r="M11" s="60">
        <f>入力欄!K11*-入力欄!$E$4</f>
        <v>-13.600000000000001</v>
      </c>
      <c r="N11" s="60">
        <f>入力欄!L11*-入力欄!$E$4</f>
        <v>-14.4</v>
      </c>
      <c r="O11" s="60">
        <f>入力欄!M11*-入力欄!$E$4</f>
        <v>-15.200000000000001</v>
      </c>
      <c r="P11" s="60">
        <f>入力欄!N11*-入力欄!$E$4</f>
        <v>-16</v>
      </c>
    </row>
    <row r="12" spans="3:16" x14ac:dyDescent="0.55000000000000004">
      <c r="C12" s="62" t="s">
        <v>28</v>
      </c>
      <c r="D12" s="6"/>
      <c r="E12" s="50"/>
      <c r="F12" s="60">
        <f>入力欄!C11*-入力欄!$E$5</f>
        <v>-48</v>
      </c>
      <c r="G12" s="60">
        <f>入力欄!D11*-入力欄!$E$5</f>
        <v>-3</v>
      </c>
      <c r="H12" s="60">
        <f>入力欄!E11*-入力欄!$E$5</f>
        <v>-6</v>
      </c>
      <c r="I12" s="60">
        <f>入力欄!F11*-入力欄!$E$5</f>
        <v>-6</v>
      </c>
      <c r="J12" s="60">
        <f>入力欄!G11*-入力欄!$E$5</f>
        <v>-6</v>
      </c>
      <c r="K12" s="60">
        <f>入力欄!H11*-入力欄!$E$5</f>
        <v>-6</v>
      </c>
      <c r="L12" s="60">
        <f>入力欄!I11*-入力欄!$E$5</f>
        <v>-9</v>
      </c>
      <c r="M12" s="60">
        <f>入力欄!J11*-入力欄!$E$5</f>
        <v>-9.6</v>
      </c>
      <c r="N12" s="60">
        <f>入力欄!K11*-入力欄!$E$5</f>
        <v>-10.199999999999999</v>
      </c>
      <c r="O12" s="60">
        <f>入力欄!L11*-入力欄!$E$5</f>
        <v>-10.799999999999999</v>
      </c>
      <c r="P12" s="60">
        <f>入力欄!M11*-入力欄!$E$5</f>
        <v>-11.4</v>
      </c>
    </row>
    <row r="13" spans="3:16" x14ac:dyDescent="0.55000000000000004">
      <c r="C13" s="62" t="s">
        <v>29</v>
      </c>
      <c r="D13" s="6"/>
      <c r="E13" s="50"/>
      <c r="F13" s="60">
        <f>入力欄!B11*-入力欄!$E$6</f>
        <v>-75</v>
      </c>
      <c r="G13" s="60">
        <f>入力欄!C11*-入力欄!$E$6</f>
        <v>-48</v>
      </c>
      <c r="H13" s="60">
        <f>入力欄!D11*-入力欄!$E$6</f>
        <v>-3</v>
      </c>
      <c r="I13" s="60">
        <f>入力欄!E11*-入力欄!$E$6</f>
        <v>-6</v>
      </c>
      <c r="J13" s="60">
        <f>入力欄!F11*-入力欄!$E$6</f>
        <v>-6</v>
      </c>
      <c r="K13" s="60">
        <f>入力欄!G11*-入力欄!$E$6</f>
        <v>-6</v>
      </c>
      <c r="L13" s="60">
        <f>入力欄!H11*-入力欄!$E$6</f>
        <v>-6</v>
      </c>
      <c r="M13" s="60">
        <f>入力欄!I11*-入力欄!$E$6</f>
        <v>-9</v>
      </c>
      <c r="N13" s="60">
        <f>入力欄!J11*-入力欄!$E$6</f>
        <v>-9.6</v>
      </c>
      <c r="O13" s="60">
        <f>入力欄!K11*-入力欄!$E$6</f>
        <v>-10.199999999999999</v>
      </c>
      <c r="P13" s="60">
        <f>入力欄!L11*-入力欄!$E$6</f>
        <v>-10.799999999999999</v>
      </c>
    </row>
    <row r="14" spans="3:16" x14ac:dyDescent="0.55000000000000004">
      <c r="C14" s="62" t="s">
        <v>31</v>
      </c>
      <c r="D14" s="6"/>
      <c r="E14" s="50"/>
      <c r="F14" s="60">
        <f t="shared" ref="F14:P14" si="2">SUM(F11:F13)</f>
        <v>-127</v>
      </c>
      <c r="G14" s="60">
        <f t="shared" si="2"/>
        <v>-59</v>
      </c>
      <c r="H14" s="60">
        <f t="shared" si="2"/>
        <v>-17</v>
      </c>
      <c r="I14" s="60">
        <f t="shared" si="2"/>
        <v>-20</v>
      </c>
      <c r="J14" s="60">
        <f t="shared" si="2"/>
        <v>-20</v>
      </c>
      <c r="K14" s="60">
        <f t="shared" si="2"/>
        <v>-24</v>
      </c>
      <c r="L14" s="60">
        <f t="shared" si="2"/>
        <v>-27.8</v>
      </c>
      <c r="M14" s="60">
        <f t="shared" si="2"/>
        <v>-32.200000000000003</v>
      </c>
      <c r="N14" s="60">
        <f t="shared" si="2"/>
        <v>-34.200000000000003</v>
      </c>
      <c r="O14" s="60">
        <f t="shared" si="2"/>
        <v>-36.200000000000003</v>
      </c>
      <c r="P14" s="60">
        <f t="shared" si="2"/>
        <v>-38.199999999999996</v>
      </c>
    </row>
    <row r="15" spans="3:16" x14ac:dyDescent="0.55000000000000004">
      <c r="C15" s="62" t="s">
        <v>67</v>
      </c>
      <c r="D15" s="6"/>
      <c r="E15" s="50"/>
      <c r="F15" s="60">
        <f>(入力欄!C13+入力欄!C14)*-1</f>
        <v>-100</v>
      </c>
      <c r="G15" s="60">
        <f>(入力欄!D13+入力欄!D14)*-1</f>
        <v>-30</v>
      </c>
      <c r="H15" s="60">
        <f>(入力欄!E13+入力欄!E14)*-1</f>
        <v>-25</v>
      </c>
      <c r="I15" s="60">
        <f>(入力欄!F13+入力欄!F14)*-1</f>
        <v>-24</v>
      </c>
      <c r="J15" s="60">
        <f>(入力欄!G13+入力欄!G14)*-1</f>
        <v>-35</v>
      </c>
      <c r="K15" s="60">
        <f>(入力欄!H13+入力欄!H14)*-1</f>
        <v>-35</v>
      </c>
      <c r="L15" s="60">
        <f>(入力欄!I13+入力欄!I14)*-1</f>
        <v>-55</v>
      </c>
      <c r="M15" s="60">
        <f>(入力欄!J13+入力欄!J14)*-1</f>
        <v>-65</v>
      </c>
      <c r="N15" s="60">
        <f>(入力欄!K13+入力欄!K14)*-1</f>
        <v>-75</v>
      </c>
      <c r="O15" s="60">
        <f>(入力欄!L13+入力欄!L14)*-1</f>
        <v>-75</v>
      </c>
      <c r="P15" s="60">
        <f>(入力欄!M13+入力欄!M14)*-1</f>
        <v>-80</v>
      </c>
    </row>
    <row r="16" spans="3:16" x14ac:dyDescent="0.55000000000000004">
      <c r="C16" s="62" t="s">
        <v>68</v>
      </c>
      <c r="D16" s="6"/>
      <c r="E16" s="50"/>
      <c r="F16" s="60">
        <f>入力欄!B15*-1</f>
        <v>-11.200000000000001</v>
      </c>
      <c r="G16" s="60">
        <f>入力欄!C15*-1</f>
        <v>-11.200000000000001</v>
      </c>
      <c r="H16" s="60">
        <f>入力欄!D15*-1</f>
        <v>-2.8000000000000003</v>
      </c>
      <c r="I16" s="60">
        <f>入力欄!E15*-1</f>
        <v>-2.8000000000000003</v>
      </c>
      <c r="J16" s="60">
        <f>入力欄!F15*-1</f>
        <v>-2.8000000000000003</v>
      </c>
      <c r="K16" s="60">
        <f>入力欄!G15*-1</f>
        <v>-4.2</v>
      </c>
      <c r="L16" s="60">
        <f>入力欄!H15*-1</f>
        <v>-4.2</v>
      </c>
      <c r="M16" s="60">
        <f>入力欄!I15*-1</f>
        <v>-6.3000000000000007</v>
      </c>
      <c r="N16" s="60">
        <f>入力欄!J15*-1</f>
        <v>-7.0000000000000009</v>
      </c>
      <c r="O16" s="60">
        <f>入力欄!K15*-1</f>
        <v>-8.4</v>
      </c>
      <c r="P16" s="60">
        <f>入力欄!L15*-1</f>
        <v>-8.4</v>
      </c>
    </row>
    <row r="17" spans="3:16" x14ac:dyDescent="0.55000000000000004">
      <c r="C17" s="62" t="s">
        <v>48</v>
      </c>
      <c r="D17" s="6"/>
      <c r="E17" s="50"/>
      <c r="F17" s="60">
        <f>入力欄!D27*-1</f>
        <v>-47</v>
      </c>
      <c r="G17" s="60">
        <f>入力欄!E27*-1</f>
        <v>-47</v>
      </c>
      <c r="H17" s="60">
        <f>入力欄!F27*-1</f>
        <v>-47</v>
      </c>
      <c r="I17" s="60">
        <f>入力欄!G27*-1</f>
        <v>-47</v>
      </c>
      <c r="J17" s="60">
        <f>入力欄!H27*-1</f>
        <v>-47</v>
      </c>
      <c r="K17" s="60">
        <f>入力欄!I27*-1</f>
        <v>-47</v>
      </c>
      <c r="L17" s="60">
        <f>入力欄!J27*-1</f>
        <v>-47</v>
      </c>
      <c r="M17" s="60">
        <f>入力欄!K27*-1</f>
        <v>-47</v>
      </c>
      <c r="N17" s="60">
        <f>入力欄!L27*-1</f>
        <v>-47</v>
      </c>
      <c r="O17" s="60">
        <f>入力欄!M27*-1</f>
        <v>-47</v>
      </c>
      <c r="P17" s="60">
        <f>入力欄!N27*-1</f>
        <v>-47</v>
      </c>
    </row>
    <row r="18" spans="3:16" x14ac:dyDescent="0.55000000000000004">
      <c r="C18" s="62" t="s">
        <v>49</v>
      </c>
      <c r="D18" s="6"/>
      <c r="E18" s="50"/>
      <c r="F18" s="60">
        <f>入力欄!D31*-1</f>
        <v>-10</v>
      </c>
      <c r="G18" s="60">
        <f>入力欄!E31*-1</f>
        <v>-10</v>
      </c>
      <c r="H18" s="60">
        <f>入力欄!F31*-1</f>
        <v>-10</v>
      </c>
      <c r="I18" s="60">
        <f>入力欄!G31*-1</f>
        <v>-10</v>
      </c>
      <c r="J18" s="60">
        <f>入力欄!H31*-1</f>
        <v>-10</v>
      </c>
      <c r="K18" s="60">
        <f>入力欄!I31*-1</f>
        <v>-10</v>
      </c>
      <c r="L18" s="60">
        <f>入力欄!J31*-1</f>
        <v>-10</v>
      </c>
      <c r="M18" s="60">
        <f>入力欄!K31*-1</f>
        <v>-10</v>
      </c>
      <c r="N18" s="60">
        <f>入力欄!L31*-1</f>
        <v>-10</v>
      </c>
      <c r="O18" s="60">
        <f>入力欄!M31*-1</f>
        <v>-10</v>
      </c>
      <c r="P18" s="60">
        <f>入力欄!N31*-1</f>
        <v>-10</v>
      </c>
    </row>
    <row r="19" spans="3:16" ht="36" x14ac:dyDescent="0.55000000000000004">
      <c r="C19" s="62" t="s">
        <v>44</v>
      </c>
      <c r="D19" s="8"/>
      <c r="E19" s="50"/>
      <c r="F19" s="61">
        <f>入力欄!D32*-1</f>
        <v>0</v>
      </c>
      <c r="G19" s="61">
        <f>入力欄!E32*-1</f>
        <v>0</v>
      </c>
      <c r="H19" s="61">
        <f>入力欄!F32*-1</f>
        <v>-20</v>
      </c>
      <c r="I19" s="61">
        <f>入力欄!G32*-1</f>
        <v>0</v>
      </c>
      <c r="J19" s="61">
        <f>入力欄!H32*-1</f>
        <v>0</v>
      </c>
      <c r="K19" s="61">
        <f>入力欄!I32*-1</f>
        <v>-40</v>
      </c>
      <c r="L19" s="61">
        <f>入力欄!J32*-1</f>
        <v>0</v>
      </c>
      <c r="M19" s="61">
        <f>入力欄!K32*-1</f>
        <v>-5</v>
      </c>
      <c r="N19" s="61">
        <f>入力欄!L32*-1</f>
        <v>0</v>
      </c>
      <c r="O19" s="61">
        <f>入力欄!M32*-1</f>
        <v>0</v>
      </c>
      <c r="P19" s="61">
        <f>入力欄!N32*-1</f>
        <v>0</v>
      </c>
    </row>
    <row r="20" spans="3:16" x14ac:dyDescent="0.55000000000000004">
      <c r="C20" s="62" t="s">
        <v>57</v>
      </c>
      <c r="D20" s="8"/>
      <c r="E20" s="50"/>
      <c r="F20" s="59">
        <f t="shared" ref="F20:P20" si="3">SUM(F11:F19)</f>
        <v>-422.2</v>
      </c>
      <c r="G20" s="59">
        <f t="shared" si="3"/>
        <v>-216.2</v>
      </c>
      <c r="H20" s="59">
        <f t="shared" si="3"/>
        <v>-138.80000000000001</v>
      </c>
      <c r="I20" s="59">
        <f t="shared" si="3"/>
        <v>-123.8</v>
      </c>
      <c r="J20" s="59">
        <f t="shared" si="3"/>
        <v>-134.80000000000001</v>
      </c>
      <c r="K20" s="59">
        <f t="shared" si="3"/>
        <v>-184.2</v>
      </c>
      <c r="L20" s="59">
        <f t="shared" si="3"/>
        <v>-171.8</v>
      </c>
      <c r="M20" s="59">
        <f t="shared" si="3"/>
        <v>-197.70000000000002</v>
      </c>
      <c r="N20" s="59">
        <f t="shared" si="3"/>
        <v>-207.4</v>
      </c>
      <c r="O20" s="59">
        <f t="shared" si="3"/>
        <v>-212.8</v>
      </c>
      <c r="P20" s="59">
        <f t="shared" si="3"/>
        <v>-221.79999999999998</v>
      </c>
    </row>
    <row r="21" spans="3:16" s="11" customFormat="1" x14ac:dyDescent="0.55000000000000004">
      <c r="C21" s="9" t="s">
        <v>54</v>
      </c>
      <c r="D21" s="12"/>
      <c r="E21" s="51"/>
      <c r="F21" s="13">
        <f t="shared" ref="F21:P21" si="4">F10+F20</f>
        <v>72.800000000000011</v>
      </c>
      <c r="G21" s="13">
        <f t="shared" si="4"/>
        <v>-41.199999999999989</v>
      </c>
      <c r="H21" s="13">
        <f t="shared" si="4"/>
        <v>151.19999999999999</v>
      </c>
      <c r="I21" s="13">
        <f t="shared" si="4"/>
        <v>-23.799999999999997</v>
      </c>
      <c r="J21" s="13">
        <f t="shared" si="4"/>
        <v>-34.800000000000011</v>
      </c>
      <c r="K21" s="13">
        <f t="shared" si="4"/>
        <v>-59.199999999999989</v>
      </c>
      <c r="L21" s="13">
        <f t="shared" si="4"/>
        <v>-26.800000000000011</v>
      </c>
      <c r="M21" s="13">
        <f t="shared" si="4"/>
        <v>-34.700000000000017</v>
      </c>
      <c r="N21" s="13">
        <f t="shared" si="4"/>
        <v>-34.400000000000006</v>
      </c>
      <c r="O21" s="13">
        <f t="shared" si="4"/>
        <v>-29.800000000000011</v>
      </c>
      <c r="P21" s="13">
        <f t="shared" si="4"/>
        <v>-28.799999999999983</v>
      </c>
    </row>
    <row r="22" spans="3:16" s="11" customFormat="1" x14ac:dyDescent="0.55000000000000004">
      <c r="C22" s="9" t="s">
        <v>56</v>
      </c>
      <c r="D22" s="12"/>
      <c r="E22" s="13">
        <f>入力欄!H5</f>
        <v>100</v>
      </c>
      <c r="F22" s="13">
        <f>E22+F21</f>
        <v>172.8</v>
      </c>
      <c r="G22" s="13">
        <f t="shared" ref="G22:P22" si="5">F22+G21</f>
        <v>131.60000000000002</v>
      </c>
      <c r="H22" s="13">
        <f t="shared" si="5"/>
        <v>282.8</v>
      </c>
      <c r="I22" s="13">
        <f t="shared" si="5"/>
        <v>259</v>
      </c>
      <c r="J22" s="13">
        <f t="shared" si="5"/>
        <v>224.2</v>
      </c>
      <c r="K22" s="13">
        <f t="shared" si="5"/>
        <v>165</v>
      </c>
      <c r="L22" s="13">
        <f t="shared" si="5"/>
        <v>138.19999999999999</v>
      </c>
      <c r="M22" s="13">
        <f t="shared" si="5"/>
        <v>103.49999999999997</v>
      </c>
      <c r="N22" s="13">
        <f t="shared" si="5"/>
        <v>69.099999999999966</v>
      </c>
      <c r="O22" s="13">
        <f t="shared" si="5"/>
        <v>39.299999999999955</v>
      </c>
      <c r="P22" s="13">
        <f t="shared" si="5"/>
        <v>10.499999999999972</v>
      </c>
    </row>
  </sheetData>
  <mergeCells count="1">
    <mergeCell ref="E3:E21"/>
  </mergeCells>
  <phoneticPr fontId="3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BC96F-AA25-4886-B863-CF7B2F4417A8}">
  <dimension ref="A2:N32"/>
  <sheetViews>
    <sheetView showGridLines="0" tabSelected="1" zoomScale="60" zoomScaleNormal="60" workbookViewId="0">
      <selection activeCell="A31" sqref="A31:C31"/>
    </sheetView>
  </sheetViews>
  <sheetFormatPr defaultRowHeight="18" x14ac:dyDescent="0.55000000000000004"/>
  <cols>
    <col min="1" max="1" width="25.5" style="3" customWidth="1"/>
    <col min="2" max="2" width="8.6640625" style="4"/>
    <col min="3" max="3" width="10" style="3" customWidth="1"/>
    <col min="4" max="4" width="11.6640625" style="2" customWidth="1"/>
    <col min="5" max="5" width="8.6640625" style="1"/>
    <col min="6" max="6" width="8.83203125" style="1" customWidth="1"/>
    <col min="7" max="7" width="11.08203125" style="1" customWidth="1"/>
    <col min="8" max="16384" width="8.6640625" style="1"/>
  </cols>
  <sheetData>
    <row r="2" spans="1:14" x14ac:dyDescent="0.55000000000000004">
      <c r="A2" s="18" t="s">
        <v>59</v>
      </c>
    </row>
    <row r="3" spans="1:14" x14ac:dyDescent="0.55000000000000004">
      <c r="A3" s="27"/>
      <c r="D3" s="1"/>
    </row>
    <row r="4" spans="1:14" ht="65" customHeight="1" x14ac:dyDescent="0.55000000000000004">
      <c r="A4" s="15" t="s">
        <v>20</v>
      </c>
      <c r="B4" s="24">
        <v>0.5</v>
      </c>
      <c r="C4" s="15" t="s">
        <v>61</v>
      </c>
      <c r="D4" s="15" t="s">
        <v>36</v>
      </c>
      <c r="E4" s="24">
        <v>0.4</v>
      </c>
      <c r="F4" s="15"/>
      <c r="G4" s="15" t="s">
        <v>47</v>
      </c>
      <c r="H4" s="24">
        <v>0.2</v>
      </c>
    </row>
    <row r="5" spans="1:14" ht="59.5" customHeight="1" x14ac:dyDescent="0.55000000000000004">
      <c r="A5" s="15" t="s">
        <v>19</v>
      </c>
      <c r="B5" s="24">
        <v>0.3</v>
      </c>
      <c r="C5" s="15" t="s">
        <v>62</v>
      </c>
      <c r="D5" s="15" t="s">
        <v>37</v>
      </c>
      <c r="E5" s="24">
        <v>0.3</v>
      </c>
      <c r="F5" s="15"/>
      <c r="G5" s="15" t="s">
        <v>53</v>
      </c>
      <c r="H5" s="26">
        <v>100</v>
      </c>
      <c r="I5" s="1" t="s">
        <v>66</v>
      </c>
    </row>
    <row r="6" spans="1:14" ht="30" x14ac:dyDescent="0.55000000000000004">
      <c r="A6" s="15" t="s">
        <v>18</v>
      </c>
      <c r="B6" s="24">
        <v>0.2</v>
      </c>
      <c r="C6" s="15"/>
      <c r="D6" s="15" t="s">
        <v>38</v>
      </c>
      <c r="E6" s="24">
        <v>0.3</v>
      </c>
      <c r="F6" s="15"/>
      <c r="G6" s="15" t="s">
        <v>65</v>
      </c>
      <c r="H6" s="26">
        <v>300</v>
      </c>
      <c r="I6" s="1" t="s">
        <v>66</v>
      </c>
    </row>
    <row r="7" spans="1:14" ht="45" customHeight="1" x14ac:dyDescent="0.55000000000000004">
      <c r="A7" s="15" t="s">
        <v>52</v>
      </c>
      <c r="B7" s="25">
        <f>SUM(B4:B6)</f>
        <v>1</v>
      </c>
      <c r="C7" s="15" t="s">
        <v>60</v>
      </c>
      <c r="D7" s="15" t="s">
        <v>52</v>
      </c>
      <c r="E7" s="25">
        <f>SUM(E4:E6)</f>
        <v>1</v>
      </c>
      <c r="F7" s="15" t="s">
        <v>60</v>
      </c>
    </row>
    <row r="8" spans="1:14" x14ac:dyDescent="0.55000000000000004">
      <c r="D8" s="1"/>
    </row>
    <row r="9" spans="1:14" x14ac:dyDescent="0.55000000000000004">
      <c r="A9" s="15" t="s">
        <v>24</v>
      </c>
      <c r="B9" s="7" t="s">
        <v>25</v>
      </c>
      <c r="C9" s="7" t="s">
        <v>26</v>
      </c>
      <c r="D9" s="7" t="s">
        <v>0</v>
      </c>
      <c r="E9" s="7" t="s">
        <v>1</v>
      </c>
      <c r="F9" s="7" t="s">
        <v>2</v>
      </c>
      <c r="G9" s="7" t="s">
        <v>3</v>
      </c>
      <c r="H9" s="7" t="s">
        <v>4</v>
      </c>
      <c r="I9" s="7" t="s">
        <v>5</v>
      </c>
      <c r="J9" s="7" t="s">
        <v>6</v>
      </c>
      <c r="K9" s="7" t="s">
        <v>7</v>
      </c>
      <c r="L9" s="7" t="s">
        <v>8</v>
      </c>
      <c r="M9" s="7" t="s">
        <v>9</v>
      </c>
      <c r="N9" s="7" t="s">
        <v>10</v>
      </c>
    </row>
    <row r="10" spans="1:14" x14ac:dyDescent="0.55000000000000004">
      <c r="A10" s="5" t="s">
        <v>11</v>
      </c>
      <c r="B10" s="16">
        <v>400</v>
      </c>
      <c r="C10" s="16">
        <v>300</v>
      </c>
      <c r="D10" s="16">
        <v>50</v>
      </c>
      <c r="E10" s="16">
        <v>100</v>
      </c>
      <c r="F10" s="16">
        <v>100</v>
      </c>
      <c r="G10" s="16">
        <v>100</v>
      </c>
      <c r="H10" s="16">
        <v>100</v>
      </c>
      <c r="I10" s="16">
        <v>150</v>
      </c>
      <c r="J10" s="16">
        <v>160</v>
      </c>
      <c r="K10" s="16">
        <v>170</v>
      </c>
      <c r="L10" s="16">
        <v>180</v>
      </c>
      <c r="M10" s="16">
        <v>190</v>
      </c>
      <c r="N10" s="16">
        <v>200</v>
      </c>
    </row>
    <row r="11" spans="1:14" x14ac:dyDescent="0.55000000000000004">
      <c r="A11" s="19" t="s">
        <v>39</v>
      </c>
      <c r="B11" s="20">
        <v>250</v>
      </c>
      <c r="C11" s="20">
        <v>160</v>
      </c>
      <c r="D11" s="21">
        <f t="shared" ref="D11:N11" si="0">D10*$H$4</f>
        <v>10</v>
      </c>
      <c r="E11" s="21">
        <f t="shared" si="0"/>
        <v>20</v>
      </c>
      <c r="F11" s="21">
        <f t="shared" si="0"/>
        <v>20</v>
      </c>
      <c r="G11" s="21">
        <f t="shared" si="0"/>
        <v>20</v>
      </c>
      <c r="H11" s="21">
        <f t="shared" si="0"/>
        <v>20</v>
      </c>
      <c r="I11" s="21">
        <f t="shared" si="0"/>
        <v>30</v>
      </c>
      <c r="J11" s="21">
        <f t="shared" si="0"/>
        <v>32</v>
      </c>
      <c r="K11" s="21">
        <f t="shared" si="0"/>
        <v>34</v>
      </c>
      <c r="L11" s="21">
        <f t="shared" si="0"/>
        <v>36</v>
      </c>
      <c r="M11" s="21">
        <f t="shared" si="0"/>
        <v>38</v>
      </c>
      <c r="N11" s="21">
        <f t="shared" si="0"/>
        <v>40</v>
      </c>
    </row>
    <row r="12" spans="1:14" x14ac:dyDescent="0.55000000000000004">
      <c r="A12" s="28" t="s">
        <v>12</v>
      </c>
      <c r="B12" s="29"/>
      <c r="C12" s="30"/>
      <c r="D12" s="6">
        <f>D10-D11</f>
        <v>40</v>
      </c>
      <c r="E12" s="6">
        <f t="shared" ref="E12:N12" si="1">E10-E11</f>
        <v>80</v>
      </c>
      <c r="F12" s="6">
        <f t="shared" si="1"/>
        <v>80</v>
      </c>
      <c r="G12" s="6">
        <f t="shared" si="1"/>
        <v>80</v>
      </c>
      <c r="H12" s="6">
        <f t="shared" si="1"/>
        <v>80</v>
      </c>
      <c r="I12" s="6">
        <f t="shared" si="1"/>
        <v>120</v>
      </c>
      <c r="J12" s="6">
        <f t="shared" si="1"/>
        <v>128</v>
      </c>
      <c r="K12" s="6">
        <f t="shared" si="1"/>
        <v>136</v>
      </c>
      <c r="L12" s="6">
        <f t="shared" si="1"/>
        <v>144</v>
      </c>
      <c r="M12" s="6">
        <f t="shared" si="1"/>
        <v>152</v>
      </c>
      <c r="N12" s="6">
        <f t="shared" si="1"/>
        <v>160</v>
      </c>
    </row>
    <row r="13" spans="1:14" ht="36" x14ac:dyDescent="0.55000000000000004">
      <c r="A13" s="31" t="s">
        <v>46</v>
      </c>
      <c r="B13" s="36">
        <v>80</v>
      </c>
      <c r="C13" s="36">
        <v>80</v>
      </c>
      <c r="D13" s="22">
        <v>20</v>
      </c>
      <c r="E13" s="22">
        <v>20</v>
      </c>
      <c r="F13" s="22">
        <v>20</v>
      </c>
      <c r="G13" s="22">
        <v>30</v>
      </c>
      <c r="H13" s="22">
        <v>30</v>
      </c>
      <c r="I13" s="22">
        <v>45</v>
      </c>
      <c r="J13" s="22">
        <v>50</v>
      </c>
      <c r="K13" s="22">
        <v>60</v>
      </c>
      <c r="L13" s="22">
        <v>60</v>
      </c>
      <c r="M13" s="22">
        <v>60</v>
      </c>
      <c r="N13" s="22">
        <v>80</v>
      </c>
    </row>
    <row r="14" spans="1:14" ht="36" x14ac:dyDescent="0.55000000000000004">
      <c r="A14" s="32" t="s">
        <v>45</v>
      </c>
      <c r="B14" s="37">
        <v>30</v>
      </c>
      <c r="C14" s="37">
        <v>20</v>
      </c>
      <c r="D14" s="22">
        <v>10</v>
      </c>
      <c r="E14" s="22">
        <v>5</v>
      </c>
      <c r="F14" s="22">
        <v>4</v>
      </c>
      <c r="G14" s="22">
        <v>5</v>
      </c>
      <c r="H14" s="22">
        <v>5</v>
      </c>
      <c r="I14" s="22">
        <v>10</v>
      </c>
      <c r="J14" s="22">
        <v>15</v>
      </c>
      <c r="K14" s="22">
        <v>15</v>
      </c>
      <c r="L14" s="22">
        <v>15</v>
      </c>
      <c r="M14" s="22">
        <v>20</v>
      </c>
      <c r="N14" s="22">
        <v>20</v>
      </c>
    </row>
    <row r="15" spans="1:14" x14ac:dyDescent="0.55000000000000004">
      <c r="A15" s="33" t="s">
        <v>13</v>
      </c>
      <c r="B15" s="38">
        <f>B13*0.14</f>
        <v>11.200000000000001</v>
      </c>
      <c r="C15" s="38">
        <f>C13*0.14</f>
        <v>11.200000000000001</v>
      </c>
      <c r="D15" s="39">
        <f>D13*0.14</f>
        <v>2.8000000000000003</v>
      </c>
      <c r="E15" s="39">
        <f t="shared" ref="E15:N15" si="2">E13*0.14</f>
        <v>2.8000000000000003</v>
      </c>
      <c r="F15" s="39">
        <f t="shared" si="2"/>
        <v>2.8000000000000003</v>
      </c>
      <c r="G15" s="39">
        <f t="shared" si="2"/>
        <v>4.2</v>
      </c>
      <c r="H15" s="39">
        <f t="shared" si="2"/>
        <v>4.2</v>
      </c>
      <c r="I15" s="39">
        <f t="shared" si="2"/>
        <v>6.3000000000000007</v>
      </c>
      <c r="J15" s="39">
        <f t="shared" si="2"/>
        <v>7.0000000000000009</v>
      </c>
      <c r="K15" s="39">
        <f t="shared" si="2"/>
        <v>8.4</v>
      </c>
      <c r="L15" s="39">
        <f t="shared" si="2"/>
        <v>8.4</v>
      </c>
      <c r="M15" s="39">
        <f t="shared" si="2"/>
        <v>8.4</v>
      </c>
      <c r="N15" s="39">
        <f t="shared" si="2"/>
        <v>11.200000000000001</v>
      </c>
    </row>
    <row r="16" spans="1:14" x14ac:dyDescent="0.55000000000000004">
      <c r="A16" s="33" t="s">
        <v>70</v>
      </c>
      <c r="B16" s="41"/>
      <c r="C16" s="42"/>
      <c r="D16" s="39">
        <f>SUM(D13:D15)</f>
        <v>32.799999999999997</v>
      </c>
      <c r="E16" s="39">
        <f t="shared" ref="E16:N16" si="3">SUM(E13:E15)</f>
        <v>27.8</v>
      </c>
      <c r="F16" s="39">
        <f t="shared" si="3"/>
        <v>26.8</v>
      </c>
      <c r="G16" s="39">
        <f t="shared" si="3"/>
        <v>39.200000000000003</v>
      </c>
      <c r="H16" s="39">
        <f t="shared" si="3"/>
        <v>39.200000000000003</v>
      </c>
      <c r="I16" s="39">
        <f t="shared" si="3"/>
        <v>61.3</v>
      </c>
      <c r="J16" s="39">
        <f t="shared" si="3"/>
        <v>72</v>
      </c>
      <c r="K16" s="39">
        <f t="shared" si="3"/>
        <v>83.4</v>
      </c>
      <c r="L16" s="39">
        <f t="shared" si="3"/>
        <v>83.4</v>
      </c>
      <c r="M16" s="39">
        <f t="shared" si="3"/>
        <v>88.4</v>
      </c>
      <c r="N16" s="39">
        <f t="shared" si="3"/>
        <v>111.2</v>
      </c>
    </row>
    <row r="17" spans="1:14" x14ac:dyDescent="0.55000000000000004">
      <c r="A17" s="33" t="s">
        <v>14</v>
      </c>
      <c r="B17" s="34"/>
      <c r="C17" s="35"/>
      <c r="D17" s="22">
        <v>15</v>
      </c>
      <c r="E17" s="22">
        <f t="shared" ref="E17:E26" si="4">D17</f>
        <v>15</v>
      </c>
      <c r="F17" s="22">
        <f t="shared" ref="F17:N17" si="5">E17</f>
        <v>15</v>
      </c>
      <c r="G17" s="22">
        <f t="shared" si="5"/>
        <v>15</v>
      </c>
      <c r="H17" s="22">
        <f t="shared" si="5"/>
        <v>15</v>
      </c>
      <c r="I17" s="22">
        <f t="shared" si="5"/>
        <v>15</v>
      </c>
      <c r="J17" s="22">
        <f t="shared" si="5"/>
        <v>15</v>
      </c>
      <c r="K17" s="22">
        <f t="shared" si="5"/>
        <v>15</v>
      </c>
      <c r="L17" s="22">
        <f t="shared" si="5"/>
        <v>15</v>
      </c>
      <c r="M17" s="22">
        <f t="shared" si="5"/>
        <v>15</v>
      </c>
      <c r="N17" s="22">
        <f t="shared" si="5"/>
        <v>15</v>
      </c>
    </row>
    <row r="18" spans="1:14" s="23" customFormat="1" x14ac:dyDescent="0.55000000000000004">
      <c r="A18" s="52" t="s">
        <v>15</v>
      </c>
      <c r="B18" s="53"/>
      <c r="C18" s="54"/>
      <c r="D18" s="22">
        <v>5</v>
      </c>
      <c r="E18" s="22">
        <f t="shared" si="4"/>
        <v>5</v>
      </c>
      <c r="F18" s="22">
        <f t="shared" ref="F18:N18" si="6">E18</f>
        <v>5</v>
      </c>
      <c r="G18" s="22">
        <f t="shared" si="6"/>
        <v>5</v>
      </c>
      <c r="H18" s="22">
        <f t="shared" si="6"/>
        <v>5</v>
      </c>
      <c r="I18" s="22">
        <f t="shared" si="6"/>
        <v>5</v>
      </c>
      <c r="J18" s="22">
        <f t="shared" si="6"/>
        <v>5</v>
      </c>
      <c r="K18" s="22">
        <f t="shared" si="6"/>
        <v>5</v>
      </c>
      <c r="L18" s="22">
        <f t="shared" si="6"/>
        <v>5</v>
      </c>
      <c r="M18" s="22">
        <f t="shared" si="6"/>
        <v>5</v>
      </c>
      <c r="N18" s="22">
        <f t="shared" si="6"/>
        <v>5</v>
      </c>
    </row>
    <row r="19" spans="1:14" s="23" customFormat="1" x14ac:dyDescent="0.55000000000000004">
      <c r="A19" s="33" t="s">
        <v>16</v>
      </c>
      <c r="B19" s="34"/>
      <c r="C19" s="35"/>
      <c r="D19" s="22">
        <v>4</v>
      </c>
      <c r="E19" s="22">
        <f t="shared" si="4"/>
        <v>4</v>
      </c>
      <c r="F19" s="22">
        <f t="shared" ref="F19:N19" si="7">E19</f>
        <v>4</v>
      </c>
      <c r="G19" s="22">
        <f t="shared" si="7"/>
        <v>4</v>
      </c>
      <c r="H19" s="22">
        <f t="shared" si="7"/>
        <v>4</v>
      </c>
      <c r="I19" s="22">
        <f t="shared" si="7"/>
        <v>4</v>
      </c>
      <c r="J19" s="22">
        <f t="shared" si="7"/>
        <v>4</v>
      </c>
      <c r="K19" s="22">
        <f t="shared" si="7"/>
        <v>4</v>
      </c>
      <c r="L19" s="22">
        <f t="shared" si="7"/>
        <v>4</v>
      </c>
      <c r="M19" s="22">
        <f t="shared" si="7"/>
        <v>4</v>
      </c>
      <c r="N19" s="22">
        <f t="shared" si="7"/>
        <v>4</v>
      </c>
    </row>
    <row r="20" spans="1:14" x14ac:dyDescent="0.55000000000000004">
      <c r="A20" s="33" t="s">
        <v>17</v>
      </c>
      <c r="B20" s="34"/>
      <c r="C20" s="35"/>
      <c r="D20" s="22">
        <v>8</v>
      </c>
      <c r="E20" s="22">
        <f t="shared" si="4"/>
        <v>8</v>
      </c>
      <c r="F20" s="22">
        <f t="shared" ref="F20:N26" si="8">E20</f>
        <v>8</v>
      </c>
      <c r="G20" s="22">
        <f t="shared" si="8"/>
        <v>8</v>
      </c>
      <c r="H20" s="22">
        <f t="shared" si="8"/>
        <v>8</v>
      </c>
      <c r="I20" s="22">
        <f t="shared" si="8"/>
        <v>8</v>
      </c>
      <c r="J20" s="22">
        <f t="shared" si="8"/>
        <v>8</v>
      </c>
      <c r="K20" s="22">
        <f t="shared" si="8"/>
        <v>8</v>
      </c>
      <c r="L20" s="22">
        <f t="shared" si="8"/>
        <v>8</v>
      </c>
      <c r="M20" s="22">
        <f t="shared" si="8"/>
        <v>8</v>
      </c>
      <c r="N20" s="22">
        <f t="shared" si="8"/>
        <v>8</v>
      </c>
    </row>
    <row r="21" spans="1:14" x14ac:dyDescent="0.55000000000000004">
      <c r="A21" s="33" t="s">
        <v>32</v>
      </c>
      <c r="B21" s="34"/>
      <c r="C21" s="35"/>
      <c r="D21" s="22">
        <v>3</v>
      </c>
      <c r="E21" s="22">
        <f t="shared" si="4"/>
        <v>3</v>
      </c>
      <c r="F21" s="22">
        <f t="shared" si="8"/>
        <v>3</v>
      </c>
      <c r="G21" s="22">
        <f t="shared" si="8"/>
        <v>3</v>
      </c>
      <c r="H21" s="22">
        <f t="shared" si="8"/>
        <v>3</v>
      </c>
      <c r="I21" s="22">
        <f t="shared" si="8"/>
        <v>3</v>
      </c>
      <c r="J21" s="22">
        <f t="shared" si="8"/>
        <v>3</v>
      </c>
      <c r="K21" s="22">
        <f t="shared" si="8"/>
        <v>3</v>
      </c>
      <c r="L21" s="22">
        <f t="shared" si="8"/>
        <v>3</v>
      </c>
      <c r="M21" s="22">
        <f t="shared" si="8"/>
        <v>3</v>
      </c>
      <c r="N21" s="22">
        <f t="shared" si="8"/>
        <v>3</v>
      </c>
    </row>
    <row r="22" spans="1:14" x14ac:dyDescent="0.55000000000000004">
      <c r="A22" s="33" t="s">
        <v>34</v>
      </c>
      <c r="B22" s="34"/>
      <c r="C22" s="35"/>
      <c r="D22" s="22">
        <v>2</v>
      </c>
      <c r="E22" s="22">
        <f t="shared" si="4"/>
        <v>2</v>
      </c>
      <c r="F22" s="22">
        <f t="shared" si="8"/>
        <v>2</v>
      </c>
      <c r="G22" s="22">
        <f t="shared" si="8"/>
        <v>2</v>
      </c>
      <c r="H22" s="22">
        <f t="shared" si="8"/>
        <v>2</v>
      </c>
      <c r="I22" s="22">
        <f t="shared" si="8"/>
        <v>2</v>
      </c>
      <c r="J22" s="22">
        <f t="shared" si="8"/>
        <v>2</v>
      </c>
      <c r="K22" s="22">
        <f t="shared" si="8"/>
        <v>2</v>
      </c>
      <c r="L22" s="22">
        <f t="shared" si="8"/>
        <v>2</v>
      </c>
      <c r="M22" s="22">
        <f t="shared" si="8"/>
        <v>2</v>
      </c>
      <c r="N22" s="22">
        <f t="shared" si="8"/>
        <v>2</v>
      </c>
    </row>
    <row r="23" spans="1:14" x14ac:dyDescent="0.55000000000000004">
      <c r="A23" s="33" t="s">
        <v>35</v>
      </c>
      <c r="B23" s="34"/>
      <c r="C23" s="35"/>
      <c r="D23" s="22">
        <v>2</v>
      </c>
      <c r="E23" s="22">
        <f t="shared" si="4"/>
        <v>2</v>
      </c>
      <c r="F23" s="22">
        <f t="shared" si="8"/>
        <v>2</v>
      </c>
      <c r="G23" s="22">
        <f t="shared" si="8"/>
        <v>2</v>
      </c>
      <c r="H23" s="22">
        <f t="shared" si="8"/>
        <v>2</v>
      </c>
      <c r="I23" s="22">
        <f t="shared" si="8"/>
        <v>2</v>
      </c>
      <c r="J23" s="22">
        <f t="shared" si="8"/>
        <v>2</v>
      </c>
      <c r="K23" s="22">
        <f t="shared" si="8"/>
        <v>2</v>
      </c>
      <c r="L23" s="22">
        <f t="shared" si="8"/>
        <v>2</v>
      </c>
      <c r="M23" s="22">
        <f t="shared" si="8"/>
        <v>2</v>
      </c>
      <c r="N23" s="22">
        <f t="shared" si="8"/>
        <v>2</v>
      </c>
    </row>
    <row r="24" spans="1:14" x14ac:dyDescent="0.55000000000000004">
      <c r="A24" s="33" t="s">
        <v>33</v>
      </c>
      <c r="B24" s="34"/>
      <c r="C24" s="35"/>
      <c r="D24" s="22">
        <v>2</v>
      </c>
      <c r="E24" s="22">
        <f t="shared" si="4"/>
        <v>2</v>
      </c>
      <c r="F24" s="22">
        <f t="shared" si="8"/>
        <v>2</v>
      </c>
      <c r="G24" s="22">
        <f t="shared" si="8"/>
        <v>2</v>
      </c>
      <c r="H24" s="22">
        <f t="shared" si="8"/>
        <v>2</v>
      </c>
      <c r="I24" s="22">
        <f t="shared" si="8"/>
        <v>2</v>
      </c>
      <c r="J24" s="22">
        <f t="shared" si="8"/>
        <v>2</v>
      </c>
      <c r="K24" s="22">
        <f t="shared" si="8"/>
        <v>2</v>
      </c>
      <c r="L24" s="22">
        <f t="shared" si="8"/>
        <v>2</v>
      </c>
      <c r="M24" s="22">
        <f t="shared" si="8"/>
        <v>2</v>
      </c>
      <c r="N24" s="22">
        <f t="shared" si="8"/>
        <v>2</v>
      </c>
    </row>
    <row r="25" spans="1:14" x14ac:dyDescent="0.55000000000000004">
      <c r="A25" s="33" t="s">
        <v>40</v>
      </c>
      <c r="B25" s="34"/>
      <c r="C25" s="35"/>
      <c r="D25" s="22">
        <v>1</v>
      </c>
      <c r="E25" s="22">
        <f t="shared" si="4"/>
        <v>1</v>
      </c>
      <c r="F25" s="22">
        <f t="shared" si="8"/>
        <v>1</v>
      </c>
      <c r="G25" s="22">
        <f t="shared" si="8"/>
        <v>1</v>
      </c>
      <c r="H25" s="22">
        <f t="shared" si="8"/>
        <v>1</v>
      </c>
      <c r="I25" s="22">
        <f t="shared" si="8"/>
        <v>1</v>
      </c>
      <c r="J25" s="22">
        <f t="shared" si="8"/>
        <v>1</v>
      </c>
      <c r="K25" s="22">
        <f t="shared" si="8"/>
        <v>1</v>
      </c>
      <c r="L25" s="22">
        <f t="shared" si="8"/>
        <v>1</v>
      </c>
      <c r="M25" s="22">
        <f t="shared" si="8"/>
        <v>1</v>
      </c>
      <c r="N25" s="22">
        <f t="shared" si="8"/>
        <v>1</v>
      </c>
    </row>
    <row r="26" spans="1:14" ht="18" customHeight="1" x14ac:dyDescent="0.55000000000000004">
      <c r="A26" s="40" t="s">
        <v>42</v>
      </c>
      <c r="B26" s="34"/>
      <c r="C26" s="35"/>
      <c r="D26" s="22">
        <v>5</v>
      </c>
      <c r="E26" s="22">
        <f t="shared" si="4"/>
        <v>5</v>
      </c>
      <c r="F26" s="22">
        <f t="shared" si="8"/>
        <v>5</v>
      </c>
      <c r="G26" s="22">
        <f t="shared" si="8"/>
        <v>5</v>
      </c>
      <c r="H26" s="22">
        <f t="shared" si="8"/>
        <v>5</v>
      </c>
      <c r="I26" s="22">
        <f t="shared" si="8"/>
        <v>5</v>
      </c>
      <c r="J26" s="22">
        <f t="shared" si="8"/>
        <v>5</v>
      </c>
      <c r="K26" s="22">
        <f t="shared" si="8"/>
        <v>5</v>
      </c>
      <c r="L26" s="22">
        <f t="shared" si="8"/>
        <v>5</v>
      </c>
      <c r="M26" s="22">
        <f t="shared" si="8"/>
        <v>5</v>
      </c>
      <c r="N26" s="22">
        <f t="shared" si="8"/>
        <v>5</v>
      </c>
    </row>
    <row r="27" spans="1:14" x14ac:dyDescent="0.55000000000000004">
      <c r="A27" s="43" t="s">
        <v>69</v>
      </c>
      <c r="B27" s="44"/>
      <c r="C27" s="45"/>
      <c r="D27" s="6">
        <f>SUM(D17:D26)</f>
        <v>47</v>
      </c>
      <c r="E27" s="6">
        <f t="shared" ref="E27:N27" si="9">SUM(E17:E26)</f>
        <v>47</v>
      </c>
      <c r="F27" s="6">
        <f t="shared" si="9"/>
        <v>47</v>
      </c>
      <c r="G27" s="6">
        <f t="shared" si="9"/>
        <v>47</v>
      </c>
      <c r="H27" s="6">
        <f t="shared" si="9"/>
        <v>47</v>
      </c>
      <c r="I27" s="6">
        <f t="shared" si="9"/>
        <v>47</v>
      </c>
      <c r="J27" s="6">
        <f t="shared" si="9"/>
        <v>47</v>
      </c>
      <c r="K27" s="6">
        <f t="shared" si="9"/>
        <v>47</v>
      </c>
      <c r="L27" s="6">
        <f t="shared" si="9"/>
        <v>47</v>
      </c>
      <c r="M27" s="6">
        <f t="shared" si="9"/>
        <v>47</v>
      </c>
      <c r="N27" s="6">
        <f t="shared" si="9"/>
        <v>47</v>
      </c>
    </row>
    <row r="28" spans="1:14" x14ac:dyDescent="0.55000000000000004">
      <c r="A28" s="43" t="s">
        <v>41</v>
      </c>
      <c r="B28" s="44"/>
      <c r="C28" s="45"/>
      <c r="D28" s="6">
        <f>D12-D27-D16</f>
        <v>-39.799999999999997</v>
      </c>
      <c r="E28" s="6">
        <f t="shared" ref="E28:N28" si="10">E12-E27-E16</f>
        <v>5.1999999999999993</v>
      </c>
      <c r="F28" s="6">
        <f t="shared" si="10"/>
        <v>6.1999999999999993</v>
      </c>
      <c r="G28" s="6">
        <f t="shared" si="10"/>
        <v>-6.2000000000000028</v>
      </c>
      <c r="H28" s="6">
        <f t="shared" si="10"/>
        <v>-6.2000000000000028</v>
      </c>
      <c r="I28" s="6">
        <f t="shared" si="10"/>
        <v>11.700000000000003</v>
      </c>
      <c r="J28" s="6">
        <f t="shared" si="10"/>
        <v>9</v>
      </c>
      <c r="K28" s="6">
        <f t="shared" si="10"/>
        <v>5.5999999999999943</v>
      </c>
      <c r="L28" s="6">
        <f t="shared" si="10"/>
        <v>13.599999999999994</v>
      </c>
      <c r="M28" s="6">
        <f t="shared" si="10"/>
        <v>16.599999999999994</v>
      </c>
      <c r="N28" s="6">
        <f t="shared" si="10"/>
        <v>1.7999999999999972</v>
      </c>
    </row>
    <row r="29" spans="1:14" x14ac:dyDescent="0.55000000000000004">
      <c r="A29" s="43" t="s">
        <v>64</v>
      </c>
      <c r="B29" s="44"/>
      <c r="C29" s="45"/>
      <c r="D29" s="17"/>
      <c r="E29" s="17">
        <v>50</v>
      </c>
      <c r="F29" s="17"/>
      <c r="G29" s="17"/>
      <c r="H29" s="17"/>
      <c r="I29" s="17"/>
      <c r="J29" s="17"/>
      <c r="K29" s="17"/>
      <c r="L29" s="17"/>
      <c r="M29" s="17"/>
      <c r="N29" s="17"/>
    </row>
    <row r="30" spans="1:14" x14ac:dyDescent="0.55000000000000004">
      <c r="A30" s="43" t="s">
        <v>65</v>
      </c>
      <c r="B30" s="44"/>
      <c r="C30" s="45"/>
      <c r="D30" s="17">
        <v>300</v>
      </c>
      <c r="E30" s="17"/>
      <c r="F30" s="17">
        <v>200</v>
      </c>
      <c r="G30" s="17"/>
      <c r="H30" s="17"/>
      <c r="I30" s="17"/>
      <c r="J30" s="17"/>
      <c r="K30" s="17"/>
      <c r="L30" s="17"/>
      <c r="M30" s="17"/>
      <c r="N30" s="17"/>
    </row>
    <row r="31" spans="1:14" x14ac:dyDescent="0.55000000000000004">
      <c r="A31" s="46" t="s">
        <v>43</v>
      </c>
      <c r="B31" s="47"/>
      <c r="C31" s="48"/>
      <c r="D31" s="20">
        <v>10</v>
      </c>
      <c r="E31" s="20">
        <v>10</v>
      </c>
      <c r="F31" s="20">
        <v>10</v>
      </c>
      <c r="G31" s="20">
        <v>10</v>
      </c>
      <c r="H31" s="20">
        <v>10</v>
      </c>
      <c r="I31" s="20">
        <v>10</v>
      </c>
      <c r="J31" s="20">
        <v>10</v>
      </c>
      <c r="K31" s="20">
        <v>10</v>
      </c>
      <c r="L31" s="20">
        <v>10</v>
      </c>
      <c r="M31" s="20">
        <v>10</v>
      </c>
      <c r="N31" s="20">
        <v>10</v>
      </c>
    </row>
    <row r="32" spans="1:14" x14ac:dyDescent="0.55000000000000004">
      <c r="A32" s="46" t="s">
        <v>63</v>
      </c>
      <c r="B32" s="47"/>
      <c r="C32" s="48"/>
      <c r="D32" s="20"/>
      <c r="E32" s="20"/>
      <c r="F32" s="20">
        <v>20</v>
      </c>
      <c r="G32" s="20"/>
      <c r="H32" s="20"/>
      <c r="I32" s="20">
        <v>40</v>
      </c>
      <c r="J32" s="20"/>
      <c r="K32" s="20">
        <v>5</v>
      </c>
      <c r="L32" s="20"/>
      <c r="M32" s="20"/>
      <c r="N32" s="20"/>
    </row>
  </sheetData>
  <mergeCells count="7">
    <mergeCell ref="A27:C27"/>
    <mergeCell ref="A18:C18"/>
    <mergeCell ref="A28:C28"/>
    <mergeCell ref="A29:C29"/>
    <mergeCell ref="A30:C30"/>
    <mergeCell ref="A31:C31"/>
    <mergeCell ref="A32:C32"/>
  </mergeCells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資金繰り結果</vt:lpstr>
      <vt:lpstr>入力欄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佐藤修一</dc:creator>
  <cp:lastModifiedBy>佐藤修一</cp:lastModifiedBy>
  <dcterms:created xsi:type="dcterms:W3CDTF">2020-04-09T10:16:05Z</dcterms:created>
  <dcterms:modified xsi:type="dcterms:W3CDTF">2020-04-10T06:15:19Z</dcterms:modified>
</cp:coreProperties>
</file>