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ocpa\Desktop\ブログ用\雇用調整助成金\最新\"/>
    </mc:Choice>
  </mc:AlternateContent>
  <xr:revisionPtr revIDLastSave="0" documentId="13_ncr:1_{336F0C66-9594-4649-B451-730A2122CA4D}" xr6:coauthVersionLast="45" xr6:coauthVersionMax="45" xr10:uidLastSave="{00000000-0000-0000-0000-000000000000}"/>
  <bookViews>
    <workbookView xWindow="-108" yWindow="-108" windowWidth="23256" windowHeight="12576" xr2:uid="{253A271B-DF5F-45E6-AFDD-D72688D3EC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2" i="1"/>
  <c r="G15" i="1"/>
  <c r="L13" i="1" s="1"/>
  <c r="G17" i="1"/>
  <c r="G16" i="1"/>
  <c r="G14" i="1"/>
  <c r="G7" i="1"/>
  <c r="G6" i="1"/>
  <c r="G5" i="1"/>
  <c r="G4" i="1"/>
  <c r="L6" i="1" s="1"/>
  <c r="D11" i="1"/>
  <c r="E11" i="1"/>
  <c r="F11" i="1"/>
  <c r="L10" i="1" l="1"/>
  <c r="G11" i="1"/>
  <c r="J10" i="1" s="1"/>
  <c r="G22" i="1"/>
  <c r="N10" i="1" l="1"/>
  <c r="J6" i="1"/>
  <c r="N6" i="1" s="1"/>
  <c r="J13" i="1"/>
  <c r="P13" i="1" s="1"/>
  <c r="K15" i="1" l="1"/>
  <c r="J22" i="1" s="1"/>
  <c r="N22" i="1" s="1"/>
</calcChain>
</file>

<file path=xl/sharedStrings.xml><?xml version="1.0" encoding="utf-8"?>
<sst xmlns="http://schemas.openxmlformats.org/spreadsheetml/2006/main" count="52" uniqueCount="34">
  <si>
    <t>計算期間の暦日数</t>
    <rPh sb="0" eb="2">
      <t>ケイサン</t>
    </rPh>
    <rPh sb="2" eb="4">
      <t>キカン</t>
    </rPh>
    <rPh sb="5" eb="6">
      <t>コヨミ</t>
    </rPh>
    <rPh sb="6" eb="8">
      <t>ニッスウ</t>
    </rPh>
    <phoneticPr fontId="3"/>
  </si>
  <si>
    <t>基本給</t>
    <rPh sb="0" eb="3">
      <t>キホンキュウ</t>
    </rPh>
    <phoneticPr fontId="3"/>
  </si>
  <si>
    <t>家族手当</t>
    <rPh sb="0" eb="2">
      <t>カゾク</t>
    </rPh>
    <rPh sb="2" eb="4">
      <t>テアテ</t>
    </rPh>
    <phoneticPr fontId="3"/>
  </si>
  <si>
    <t>通勤手当</t>
    <rPh sb="0" eb="2">
      <t>ツウキン</t>
    </rPh>
    <rPh sb="2" eb="4">
      <t>テアテ</t>
    </rPh>
    <phoneticPr fontId="3"/>
  </si>
  <si>
    <t>計</t>
    <rPh sb="0" eb="1">
      <t>ケイ</t>
    </rPh>
    <phoneticPr fontId="3"/>
  </si>
  <si>
    <t>月・週その他一定の期間によって支払ったもの</t>
    <rPh sb="0" eb="1">
      <t>ツキ</t>
    </rPh>
    <rPh sb="2" eb="3">
      <t>シュウ</t>
    </rPh>
    <rPh sb="5" eb="6">
      <t>タ</t>
    </rPh>
    <rPh sb="6" eb="8">
      <t>イッテイ</t>
    </rPh>
    <rPh sb="9" eb="11">
      <t>キカン</t>
    </rPh>
    <rPh sb="15" eb="17">
      <t>シハラ</t>
    </rPh>
    <phoneticPr fontId="3"/>
  </si>
  <si>
    <t>1月分</t>
    <rPh sb="1" eb="2">
      <t>ガツ</t>
    </rPh>
    <rPh sb="2" eb="3">
      <t>ブン</t>
    </rPh>
    <phoneticPr fontId="3"/>
  </si>
  <si>
    <t>2月分</t>
    <rPh sb="1" eb="2">
      <t>ガツ</t>
    </rPh>
    <rPh sb="2" eb="3">
      <t>ブン</t>
    </rPh>
    <phoneticPr fontId="3"/>
  </si>
  <si>
    <t>3月分</t>
    <rPh sb="1" eb="2">
      <t>ガツ</t>
    </rPh>
    <rPh sb="2" eb="3">
      <t>ブン</t>
    </rPh>
    <phoneticPr fontId="3"/>
  </si>
  <si>
    <t>※末締めの事業所の例</t>
    <rPh sb="1" eb="3">
      <t>マツジ</t>
    </rPh>
    <rPh sb="5" eb="8">
      <t>ジギョウショ</t>
    </rPh>
    <rPh sb="9" eb="10">
      <t>レイ</t>
    </rPh>
    <phoneticPr fontId="3"/>
  </si>
  <si>
    <t>残業手当</t>
    <rPh sb="0" eb="2">
      <t>ザンギョウ</t>
    </rPh>
    <rPh sb="2" eb="4">
      <t>テアテ</t>
    </rPh>
    <phoneticPr fontId="3"/>
  </si>
  <si>
    <t>歩合給</t>
    <rPh sb="0" eb="2">
      <t>ブアイ</t>
    </rPh>
    <rPh sb="2" eb="3">
      <t>キュウ</t>
    </rPh>
    <phoneticPr fontId="3"/>
  </si>
  <si>
    <t>実働日数</t>
    <rPh sb="0" eb="2">
      <t>ジツドウ</t>
    </rPh>
    <rPh sb="2" eb="4">
      <t>ニッスウ</t>
    </rPh>
    <phoneticPr fontId="3"/>
  </si>
  <si>
    <t>A</t>
    <phoneticPr fontId="3"/>
  </si>
  <si>
    <t>B</t>
    <phoneticPr fontId="3"/>
  </si>
  <si>
    <t>計算方法1</t>
    <rPh sb="0" eb="2">
      <t>ケイサン</t>
    </rPh>
    <rPh sb="2" eb="4">
      <t>ホウホウ</t>
    </rPh>
    <phoneticPr fontId="3"/>
  </si>
  <si>
    <t>AとBの総額</t>
    <rPh sb="4" eb="6">
      <t>ソウガク</t>
    </rPh>
    <phoneticPr fontId="3"/>
  </si>
  <si>
    <t>計算方法2</t>
    <rPh sb="0" eb="2">
      <t>ケイサン</t>
    </rPh>
    <rPh sb="2" eb="4">
      <t>ホウホウ</t>
    </rPh>
    <phoneticPr fontId="3"/>
  </si>
  <si>
    <t>Aの合計額</t>
    <rPh sb="2" eb="4">
      <t>ゴウケイ</t>
    </rPh>
    <rPh sb="4" eb="5">
      <t>ガク</t>
    </rPh>
    <phoneticPr fontId="3"/>
  </si>
  <si>
    <t>Bの合計額</t>
    <rPh sb="2" eb="4">
      <t>ゴウケイ</t>
    </rPh>
    <rPh sb="4" eb="5">
      <t>ガク</t>
    </rPh>
    <phoneticPr fontId="3"/>
  </si>
  <si>
    <t>=</t>
    <phoneticPr fontId="3"/>
  </si>
  <si>
    <t>×</t>
    <phoneticPr fontId="3"/>
  </si>
  <si>
    <t>①</t>
    <phoneticPr fontId="3"/>
  </si>
  <si>
    <t>②</t>
    <phoneticPr fontId="3"/>
  </si>
  <si>
    <t>①+②</t>
    <phoneticPr fontId="3"/>
  </si>
  <si>
    <t>平均賃金になります。</t>
    <phoneticPr fontId="3"/>
  </si>
  <si>
    <t>休業補償は少なくとも、この平均賃金の60％が必要です。</t>
    <rPh sb="0" eb="2">
      <t>キュウギョウ</t>
    </rPh>
    <rPh sb="2" eb="4">
      <t>ホショウ</t>
    </rPh>
    <rPh sb="5" eb="6">
      <t>スク</t>
    </rPh>
    <rPh sb="13" eb="15">
      <t>ヘイキン</t>
    </rPh>
    <rPh sb="15" eb="17">
      <t>チンギン</t>
    </rPh>
    <rPh sb="22" eb="24">
      <t>ヒツヨウ</t>
    </rPh>
    <phoneticPr fontId="3"/>
  </si>
  <si>
    <t>必要休業補償額</t>
    <rPh sb="0" eb="2">
      <t>ヒツヨウ</t>
    </rPh>
    <rPh sb="2" eb="4">
      <t>キュウギョウ</t>
    </rPh>
    <rPh sb="4" eb="6">
      <t>ホショウ</t>
    </rPh>
    <rPh sb="6" eb="7">
      <t>ガク</t>
    </rPh>
    <phoneticPr fontId="3"/>
  </si>
  <si>
    <t>＝</t>
    <phoneticPr fontId="3"/>
  </si>
  <si>
    <t>÷</t>
    <phoneticPr fontId="3"/>
  </si>
  <si>
    <t>暦日</t>
    <rPh sb="0" eb="2">
      <t>レキジツ</t>
    </rPh>
    <phoneticPr fontId="3"/>
  </si>
  <si>
    <r>
      <t>計算方法1と2の、</t>
    </r>
    <r>
      <rPr>
        <b/>
        <sz val="11"/>
        <color rgb="FFFF0000"/>
        <rFont val="游ゴシック"/>
        <family val="3"/>
        <charset val="128"/>
        <scheme val="minor"/>
      </rPr>
      <t>いずれか高い方</t>
    </r>
    <r>
      <rPr>
        <sz val="11"/>
        <color theme="1"/>
        <rFont val="游ゴシック"/>
        <family val="2"/>
        <charset val="128"/>
        <scheme val="minor"/>
      </rPr>
      <t>が休業補償の計算の基礎となる</t>
    </r>
    <rPh sb="0" eb="2">
      <t>ケイサン</t>
    </rPh>
    <rPh sb="2" eb="4">
      <t>ホウホウ</t>
    </rPh>
    <rPh sb="13" eb="14">
      <t>タカ</t>
    </rPh>
    <rPh sb="15" eb="16">
      <t>ホウ</t>
    </rPh>
    <rPh sb="17" eb="19">
      <t>キュウギョウ</t>
    </rPh>
    <rPh sb="19" eb="21">
      <t>ホショウ</t>
    </rPh>
    <rPh sb="22" eb="24">
      <t>ケイサン</t>
    </rPh>
    <rPh sb="25" eb="27">
      <t>キソ</t>
    </rPh>
    <phoneticPr fontId="3"/>
  </si>
  <si>
    <r>
      <t>日若しくは</t>
    </r>
    <r>
      <rPr>
        <b/>
        <sz val="11"/>
        <color theme="1"/>
        <rFont val="游ゴシック"/>
        <family val="3"/>
        <charset val="128"/>
        <scheme val="minor"/>
      </rPr>
      <t>時間</t>
    </r>
    <r>
      <rPr>
        <sz val="11"/>
        <color theme="1"/>
        <rFont val="游ゴシック"/>
        <family val="2"/>
        <charset val="128"/>
        <scheme val="minor"/>
      </rPr>
      <t>又は出来高払い制その他請負制によって支払ったもの</t>
    </r>
    <rPh sb="0" eb="1">
      <t>ヒ</t>
    </rPh>
    <rPh sb="1" eb="2">
      <t>モ</t>
    </rPh>
    <rPh sb="5" eb="7">
      <t>ジカン</t>
    </rPh>
    <rPh sb="7" eb="8">
      <t>マタ</t>
    </rPh>
    <rPh sb="9" eb="12">
      <t>デキダカ</t>
    </rPh>
    <rPh sb="12" eb="13">
      <t>バラ</t>
    </rPh>
    <rPh sb="14" eb="15">
      <t>セイ</t>
    </rPh>
    <rPh sb="17" eb="18">
      <t>タ</t>
    </rPh>
    <rPh sb="18" eb="20">
      <t>ウケオイ</t>
    </rPh>
    <rPh sb="20" eb="21">
      <t>セイ</t>
    </rPh>
    <rPh sb="25" eb="27">
      <t>シハラ</t>
    </rPh>
    <phoneticPr fontId="3"/>
  </si>
  <si>
    <t>※時給の方はこちらで計算します。</t>
    <rPh sb="1" eb="3">
      <t>ジキュウ</t>
    </rPh>
    <rPh sb="4" eb="5">
      <t>カタ</t>
    </rPh>
    <rPh sb="10" eb="12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</si>
</sst>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2" borderId="9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3" xfId="0" applyFill="1" applyBorder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8" xfId="1" applyFont="1" applyBorder="1">
      <alignment vertical="center"/>
    </xf>
    <xf numFmtId="0" fontId="0" fillId="0" borderId="0" xfId="0" applyAlignment="1">
      <alignment horizontal="right" vertical="center"/>
    </xf>
    <xf numFmtId="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0" borderId="11" xfId="0" applyNumberForma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2" borderId="23" xfId="1" applyFont="1" applyFill="1" applyBorder="1" applyAlignment="1">
      <alignment horizontal="center" vertical="center"/>
    </xf>
    <xf numFmtId="38" fontId="0" fillId="3" borderId="23" xfId="1" applyFont="1" applyFill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 wrapText="1"/>
    </xf>
    <xf numFmtId="0" fontId="0" fillId="0" borderId="6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42608-3D01-4C88-B09F-6D7AB9ADAAF4}">
  <sheetPr>
    <pageSetUpPr fitToPage="1"/>
  </sheetPr>
  <dimension ref="A1:P23"/>
  <sheetViews>
    <sheetView tabSelected="1" view="pageBreakPreview" zoomScale="60" zoomScaleNormal="90" workbookViewId="0">
      <selection activeCell="A2" sqref="A2"/>
    </sheetView>
  </sheetViews>
  <sheetFormatPr defaultRowHeight="18" x14ac:dyDescent="0.45"/>
  <cols>
    <col min="1" max="1" width="5.09765625" customWidth="1"/>
    <col min="3" max="3" width="16.5" customWidth="1"/>
    <col min="7" max="7" width="9.796875" customWidth="1"/>
    <col min="8" max="9" width="5.296875" customWidth="1"/>
    <col min="10" max="10" width="12" customWidth="1"/>
    <col min="11" max="11" width="9.3984375" bestFit="1" customWidth="1"/>
    <col min="13" max="13" width="10" customWidth="1"/>
    <col min="14" max="14" width="10.3984375" bestFit="1" customWidth="1"/>
  </cols>
  <sheetData>
    <row r="1" spans="1:16" ht="19.8" x14ac:dyDescent="0.45">
      <c r="A1" s="38" t="s">
        <v>9</v>
      </c>
    </row>
    <row r="3" spans="1:16" ht="25.8" customHeight="1" thickBot="1" x14ac:dyDescent="0.5">
      <c r="D3" t="s">
        <v>6</v>
      </c>
      <c r="E3" t="s">
        <v>7</v>
      </c>
      <c r="F3" t="s">
        <v>8</v>
      </c>
      <c r="G3" t="s">
        <v>4</v>
      </c>
    </row>
    <row r="4" spans="1:16" ht="25.8" customHeight="1" x14ac:dyDescent="0.45">
      <c r="A4" s="42" t="s">
        <v>13</v>
      </c>
      <c r="B4" s="39" t="s">
        <v>5</v>
      </c>
      <c r="C4" s="6" t="s">
        <v>0</v>
      </c>
      <c r="D4" s="6">
        <v>31</v>
      </c>
      <c r="E4" s="6">
        <v>29</v>
      </c>
      <c r="F4" s="7">
        <v>31</v>
      </c>
      <c r="G4" s="8">
        <f>SUM(D4:F4)</f>
        <v>91</v>
      </c>
      <c r="J4" s="35" t="s">
        <v>15</v>
      </c>
      <c r="K4" s="36"/>
      <c r="L4" s="36"/>
      <c r="M4" s="36"/>
      <c r="N4" s="36"/>
      <c r="O4" s="36"/>
      <c r="P4" s="36"/>
    </row>
    <row r="5" spans="1:16" ht="25.8" customHeight="1" thickBot="1" x14ac:dyDescent="0.5">
      <c r="A5" s="43"/>
      <c r="B5" s="40"/>
      <c r="C5" s="3" t="s">
        <v>1</v>
      </c>
      <c r="D5" s="12">
        <v>200000</v>
      </c>
      <c r="E5" s="12">
        <v>200000</v>
      </c>
      <c r="F5" s="13">
        <v>200000</v>
      </c>
      <c r="G5" s="14">
        <f>SUM(D5:F5)</f>
        <v>600000</v>
      </c>
      <c r="J5" s="37" t="s">
        <v>16</v>
      </c>
      <c r="K5" s="1" t="s">
        <v>29</v>
      </c>
      <c r="L5" s="1" t="s">
        <v>30</v>
      </c>
      <c r="M5" s="1"/>
      <c r="N5" s="26"/>
    </row>
    <row r="6" spans="1:16" ht="25.8" customHeight="1" thickTop="1" thickBot="1" x14ac:dyDescent="0.5">
      <c r="A6" s="43"/>
      <c r="B6" s="40"/>
      <c r="C6" s="5" t="s">
        <v>2</v>
      </c>
      <c r="D6" s="15">
        <v>10000</v>
      </c>
      <c r="E6" s="15">
        <v>10000</v>
      </c>
      <c r="F6" s="16">
        <v>10000</v>
      </c>
      <c r="G6" s="17">
        <f>SUM(D6:F6)</f>
        <v>30000</v>
      </c>
      <c r="J6" s="27">
        <f>G11+G22</f>
        <v>661000</v>
      </c>
      <c r="K6" s="1" t="s">
        <v>29</v>
      </c>
      <c r="L6" s="28">
        <f>G4</f>
        <v>91</v>
      </c>
      <c r="M6" s="1" t="s">
        <v>20</v>
      </c>
      <c r="N6" s="32">
        <f>J6/L6</f>
        <v>7263.7362637362639</v>
      </c>
    </row>
    <row r="7" spans="1:16" ht="25.8" customHeight="1" thickTop="1" x14ac:dyDescent="0.45">
      <c r="A7" s="43"/>
      <c r="B7" s="40"/>
      <c r="C7" s="5" t="s">
        <v>3</v>
      </c>
      <c r="D7" s="15">
        <v>5000</v>
      </c>
      <c r="E7" s="15">
        <v>5000</v>
      </c>
      <c r="F7" s="16">
        <v>5000</v>
      </c>
      <c r="G7" s="17">
        <f>SUM(D7:F7)</f>
        <v>15000</v>
      </c>
      <c r="K7" s="1"/>
      <c r="M7" s="1"/>
    </row>
    <row r="8" spans="1:16" ht="25.8" customHeight="1" x14ac:dyDescent="0.45">
      <c r="A8" s="43"/>
      <c r="B8" s="40"/>
      <c r="C8" s="5"/>
      <c r="D8" s="15"/>
      <c r="E8" s="15"/>
      <c r="F8" s="16"/>
      <c r="G8" s="17"/>
      <c r="J8" s="35" t="s">
        <v>17</v>
      </c>
      <c r="K8" s="35"/>
      <c r="L8" s="36"/>
      <c r="M8" s="35"/>
      <c r="N8" s="36"/>
      <c r="O8" s="36"/>
      <c r="P8" s="36"/>
    </row>
    <row r="9" spans="1:16" ht="25.8" customHeight="1" x14ac:dyDescent="0.45">
      <c r="A9" s="43"/>
      <c r="B9" s="40"/>
      <c r="C9" s="5"/>
      <c r="D9" s="15"/>
      <c r="E9" s="15"/>
      <c r="F9" s="16"/>
      <c r="G9" s="17"/>
      <c r="I9" s="24" t="s">
        <v>22</v>
      </c>
      <c r="J9" s="37" t="s">
        <v>18</v>
      </c>
      <c r="K9" s="1" t="s">
        <v>29</v>
      </c>
      <c r="L9" s="1" t="s">
        <v>30</v>
      </c>
      <c r="M9" s="1"/>
    </row>
    <row r="10" spans="1:16" ht="25.8" customHeight="1" x14ac:dyDescent="0.45">
      <c r="A10" s="43"/>
      <c r="B10" s="40"/>
      <c r="C10" s="4"/>
      <c r="D10" s="18"/>
      <c r="E10" s="18"/>
      <c r="F10" s="19"/>
      <c r="G10" s="20"/>
      <c r="J10" s="29">
        <f>G11</f>
        <v>645000</v>
      </c>
      <c r="K10" s="1" t="s">
        <v>29</v>
      </c>
      <c r="L10" s="28">
        <f>G4</f>
        <v>91</v>
      </c>
      <c r="M10" s="1" t="s">
        <v>20</v>
      </c>
      <c r="N10" s="27">
        <f>J10/L10</f>
        <v>7087.9120879120883</v>
      </c>
    </row>
    <row r="11" spans="1:16" ht="25.8" customHeight="1" thickBot="1" x14ac:dyDescent="0.5">
      <c r="A11" s="44"/>
      <c r="B11" s="41"/>
      <c r="C11" s="2" t="s">
        <v>4</v>
      </c>
      <c r="D11" s="21">
        <f>SUM(D5:D10)</f>
        <v>215000</v>
      </c>
      <c r="E11" s="21">
        <f>SUM(E5:E10)</f>
        <v>215000</v>
      </c>
      <c r="F11" s="22">
        <f>SUM(F5:F10)</f>
        <v>215000</v>
      </c>
      <c r="G11" s="23">
        <f>SUM(D11:F11)</f>
        <v>645000</v>
      </c>
      <c r="K11" s="1"/>
      <c r="M11" s="1"/>
    </row>
    <row r="12" spans="1:16" ht="25.8" customHeight="1" x14ac:dyDescent="0.45">
      <c r="I12" s="24" t="s">
        <v>23</v>
      </c>
      <c r="J12" s="37" t="s">
        <v>19</v>
      </c>
      <c r="K12" s="1" t="s">
        <v>29</v>
      </c>
      <c r="L12" s="1" t="s">
        <v>12</v>
      </c>
      <c r="M12" s="1" t="s">
        <v>21</v>
      </c>
      <c r="N12" s="25">
        <v>0.6</v>
      </c>
    </row>
    <row r="13" spans="1:16" ht="25.8" customHeight="1" thickBot="1" x14ac:dyDescent="0.5">
      <c r="D13" t="s">
        <v>6</v>
      </c>
      <c r="E13" t="s">
        <v>7</v>
      </c>
      <c r="F13" t="s">
        <v>8</v>
      </c>
      <c r="G13" t="s">
        <v>4</v>
      </c>
      <c r="J13" s="29">
        <f>G22</f>
        <v>16000</v>
      </c>
      <c r="K13" s="1" t="s">
        <v>29</v>
      </c>
      <c r="L13" s="28">
        <f>G15</f>
        <v>63</v>
      </c>
      <c r="M13" s="1" t="s">
        <v>21</v>
      </c>
      <c r="N13" s="25">
        <v>0.6</v>
      </c>
      <c r="O13" s="1" t="s">
        <v>20</v>
      </c>
      <c r="P13" s="27">
        <f>J13/L13*N12</f>
        <v>152.38095238095238</v>
      </c>
    </row>
    <row r="14" spans="1:16" ht="25.8" customHeight="1" thickBot="1" x14ac:dyDescent="0.5">
      <c r="A14" s="45" t="s">
        <v>14</v>
      </c>
      <c r="B14" s="39" t="s">
        <v>32</v>
      </c>
      <c r="C14" s="6" t="s">
        <v>0</v>
      </c>
      <c r="D14" s="6">
        <v>31</v>
      </c>
      <c r="E14" s="6">
        <v>29</v>
      </c>
      <c r="F14" s="7">
        <v>31</v>
      </c>
      <c r="G14" s="8">
        <f>SUM(D14:F14)</f>
        <v>91</v>
      </c>
      <c r="M14" s="31"/>
    </row>
    <row r="15" spans="1:16" ht="25.8" customHeight="1" thickTop="1" thickBot="1" x14ac:dyDescent="0.5">
      <c r="A15" s="46"/>
      <c r="B15" s="40"/>
      <c r="C15" s="9" t="s">
        <v>12</v>
      </c>
      <c r="D15" s="9">
        <v>20</v>
      </c>
      <c r="E15" s="9">
        <v>22</v>
      </c>
      <c r="F15" s="10">
        <v>21</v>
      </c>
      <c r="G15" s="11">
        <f>SUM(D15:F15)</f>
        <v>63</v>
      </c>
      <c r="J15" s="1" t="s">
        <v>24</v>
      </c>
      <c r="K15" s="33">
        <f>N10+P13</f>
        <v>7240.2930402930406</v>
      </c>
    </row>
    <row r="16" spans="1:16" ht="25.8" customHeight="1" thickTop="1" x14ac:dyDescent="0.45">
      <c r="A16" s="46"/>
      <c r="B16" s="40"/>
      <c r="C16" s="3" t="s">
        <v>10</v>
      </c>
      <c r="D16" s="12">
        <v>8000</v>
      </c>
      <c r="E16" s="12">
        <v>2000</v>
      </c>
      <c r="F16" s="13">
        <v>0</v>
      </c>
      <c r="G16" s="14">
        <f>SUM(D16:F16)</f>
        <v>10000</v>
      </c>
    </row>
    <row r="17" spans="1:14" ht="25.8" customHeight="1" x14ac:dyDescent="0.45">
      <c r="A17" s="46"/>
      <c r="B17" s="40"/>
      <c r="C17" s="5" t="s">
        <v>11</v>
      </c>
      <c r="D17" s="15">
        <v>1000</v>
      </c>
      <c r="E17" s="15">
        <v>3000</v>
      </c>
      <c r="F17" s="16">
        <v>2000</v>
      </c>
      <c r="G17" s="17">
        <f>SUM(D17:F17)</f>
        <v>6000</v>
      </c>
      <c r="J17" t="s">
        <v>31</v>
      </c>
    </row>
    <row r="18" spans="1:14" ht="25.8" customHeight="1" x14ac:dyDescent="0.45">
      <c r="A18" s="46"/>
      <c r="B18" s="40"/>
      <c r="C18" s="5"/>
      <c r="D18" s="15"/>
      <c r="E18" s="15"/>
      <c r="F18" s="16"/>
      <c r="G18" s="17"/>
      <c r="J18" t="s">
        <v>25</v>
      </c>
    </row>
    <row r="19" spans="1:14" ht="25.8" customHeight="1" x14ac:dyDescent="0.45">
      <c r="A19" s="46"/>
      <c r="B19" s="40"/>
      <c r="C19" s="5"/>
      <c r="D19" s="15"/>
      <c r="E19" s="15"/>
      <c r="F19" s="16"/>
      <c r="G19" s="17"/>
    </row>
    <row r="20" spans="1:14" ht="25.8" customHeight="1" x14ac:dyDescent="0.45">
      <c r="A20" s="46"/>
      <c r="B20" s="40"/>
      <c r="C20" s="5"/>
      <c r="D20" s="15"/>
      <c r="E20" s="15"/>
      <c r="F20" s="16"/>
      <c r="G20" s="17"/>
      <c r="J20" t="s">
        <v>26</v>
      </c>
    </row>
    <row r="21" spans="1:14" ht="25.8" customHeight="1" thickBot="1" x14ac:dyDescent="0.5">
      <c r="A21" s="46"/>
      <c r="B21" s="40"/>
      <c r="C21" s="4"/>
      <c r="D21" s="18"/>
      <c r="E21" s="18"/>
      <c r="F21" s="19"/>
      <c r="G21" s="20"/>
      <c r="J21" t="s">
        <v>27</v>
      </c>
    </row>
    <row r="22" spans="1:14" ht="25.8" customHeight="1" thickTop="1" thickBot="1" x14ac:dyDescent="0.5">
      <c r="A22" s="47"/>
      <c r="B22" s="41"/>
      <c r="C22" s="2" t="s">
        <v>4</v>
      </c>
      <c r="D22" s="21">
        <f>SUM(D16:D21)</f>
        <v>9000</v>
      </c>
      <c r="E22" s="21">
        <f>SUM(E16:E21)</f>
        <v>5000</v>
      </c>
      <c r="F22" s="22">
        <f>SUM(F16:F21)</f>
        <v>2000</v>
      </c>
      <c r="G22" s="23">
        <f>SUM(D22:F22)</f>
        <v>16000</v>
      </c>
      <c r="J22" s="27">
        <f>IF(N6&gt;K15,N6,K15)</f>
        <v>7263.7362637362639</v>
      </c>
      <c r="K22" s="1" t="s">
        <v>21</v>
      </c>
      <c r="L22" s="30">
        <v>0.6</v>
      </c>
      <c r="M22" s="1" t="s">
        <v>28</v>
      </c>
      <c r="N22" s="34">
        <f>J22*L22</f>
        <v>4358.2417582417584</v>
      </c>
    </row>
    <row r="23" spans="1:14" ht="27" customHeight="1" x14ac:dyDescent="0.45">
      <c r="C23" t="s">
        <v>33</v>
      </c>
      <c r="M23" s="1"/>
    </row>
  </sheetData>
  <mergeCells count="4">
    <mergeCell ref="B4:B11"/>
    <mergeCell ref="B14:B22"/>
    <mergeCell ref="A4:A11"/>
    <mergeCell ref="A14:A22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satocpa</dc:creator>
  <cp:lastModifiedBy>satocpa</cp:lastModifiedBy>
  <dcterms:created xsi:type="dcterms:W3CDTF">2020-04-14T09:32:23Z</dcterms:created>
  <dcterms:modified xsi:type="dcterms:W3CDTF">2020-04-15T02:41:35Z</dcterms:modified>
</cp:coreProperties>
</file>